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UOAWr+UjmD28QopbbYSPr+lv9dYWtjfiFOpxYjTA7jvf+pw1aBKpNJjj40sNGx4gKNSLS0bgNHtO6Ei2M+ddYQ==" workbookSaltValue="duBWh4JpsOLNO+e3UKnJSg==" workbookSpinCount="100000" lockStructure="1"/>
  <bookViews>
    <workbookView xWindow="240" yWindow="-15" windowWidth="20250" windowHeight="4515"/>
  </bookViews>
  <sheets>
    <sheet name="Calculadora I,P,E,ASyAP" sheetId="22" r:id="rId1"/>
  </sheets>
  <calcPr calcId="162913"/>
</workbook>
</file>

<file path=xl/calcChain.xml><?xml version="1.0" encoding="utf-8"?>
<calcChain xmlns="http://schemas.openxmlformats.org/spreadsheetml/2006/main">
  <c r="B17" i="22" l="1"/>
  <c r="A14" i="22" l="1"/>
  <c r="Y6" i="22" l="1"/>
  <c r="T77" i="22" l="1"/>
  <c r="C5" i="22" l="1"/>
  <c r="E71" i="22"/>
  <c r="N67" i="22" l="1"/>
  <c r="Q71" i="22"/>
  <c r="N68" i="22"/>
  <c r="P71" i="22"/>
  <c r="G10" i="22"/>
  <c r="A18" i="22" s="1"/>
  <c r="G9" i="22"/>
  <c r="G8" i="22"/>
  <c r="T72" i="22"/>
  <c r="T78" i="22" s="1"/>
  <c r="T71" i="22"/>
  <c r="T73" i="22"/>
  <c r="V80" i="22" l="1"/>
  <c r="T80" i="22" s="1"/>
  <c r="T79" i="22"/>
  <c r="A19" i="22" s="1"/>
  <c r="A17" i="22"/>
  <c r="N63" i="22"/>
  <c r="N62" i="22"/>
  <c r="T75" i="22"/>
  <c r="A16" i="22" s="1"/>
  <c r="T74" i="22"/>
  <c r="A15" i="22" s="1"/>
</calcChain>
</file>

<file path=xl/sharedStrings.xml><?xml version="1.0" encoding="utf-8"?>
<sst xmlns="http://schemas.openxmlformats.org/spreadsheetml/2006/main" count="259" uniqueCount="119">
  <si>
    <t>1 a 30</t>
  </si>
  <si>
    <t>31 a 38</t>
  </si>
  <si>
    <t>Sueldo en bruto (con garantía y adicional especial)</t>
  </si>
  <si>
    <t>Descuentos totales</t>
  </si>
  <si>
    <t xml:space="preserve"> Supervisor/a</t>
  </si>
  <si>
    <t xml:space="preserve"> Supervisor/a Adjunto/a</t>
  </si>
  <si>
    <t xml:space="preserve"> Director/a (J.S)</t>
  </si>
  <si>
    <t xml:space="preserve"> Vicedirector/a (J.S.)</t>
  </si>
  <si>
    <t xml:space="preserve"> M. Secretario/a (J.S.)</t>
  </si>
  <si>
    <t xml:space="preserve"> Maestrx de Grado (J.S.)</t>
  </si>
  <si>
    <t xml:space="preserve"> Maestrx Celador/a (Inicial- J.S.)</t>
  </si>
  <si>
    <t xml:space="preserve"> Maestrx de Sección (J.S.)</t>
  </si>
  <si>
    <t xml:space="preserve"> Maestrx de programa socio</t>
  </si>
  <si>
    <t xml:space="preserve"> M. Bibliotecarix</t>
  </si>
  <si>
    <t xml:space="preserve"> Director/a (J.C.)</t>
  </si>
  <si>
    <t xml:space="preserve"> Vicedirector/a (J.C.)</t>
  </si>
  <si>
    <t xml:space="preserve"> M. Secretarix (J.C.)</t>
  </si>
  <si>
    <t xml:space="preserve"> Maestrx de Grado (J.C.)</t>
  </si>
  <si>
    <t xml:space="preserve"> Maestrx de Sección (T.D.)</t>
  </si>
  <si>
    <t xml:space="preserve"> Maestrx Celador/a (Inicial-T.D.)</t>
  </si>
  <si>
    <t xml:space="preserve"> Maestrx de Grado (J.C. Intensificada) </t>
  </si>
  <si>
    <t xml:space="preserve"> Maestrx de Grado (J.C. Int. en Ciencias) </t>
  </si>
  <si>
    <t xml:space="preserve"> Director/a (Adultos primaria)</t>
  </si>
  <si>
    <t xml:space="preserve"> M. Secretarix (Adultos primaria)</t>
  </si>
  <si>
    <t xml:space="preserve"> Maestrx de Ciclo (Adultos)</t>
  </si>
  <si>
    <t>M. Trab. Social</t>
  </si>
  <si>
    <t xml:space="preserve">M. Gabinetista </t>
  </si>
  <si>
    <t xml:space="preserve"> M. Grupo Escolar</t>
  </si>
  <si>
    <t>M. Psicólogx</t>
  </si>
  <si>
    <t>M. Reeducador/a</t>
  </si>
  <si>
    <t>Asistente Celador/a (DM-24 hs.)</t>
  </si>
  <si>
    <t>Asistente Celador/a (DM-40 hs.)</t>
  </si>
  <si>
    <t>Intérprete LSA 12 hs.</t>
  </si>
  <si>
    <t>Intérprete LSA 24 hs.</t>
  </si>
  <si>
    <t>Preceptor/a EE</t>
  </si>
  <si>
    <t>Miembro EOE JS</t>
  </si>
  <si>
    <t>Miembro EOE JC</t>
  </si>
  <si>
    <t>Miembro EVE JS (EPVS)</t>
  </si>
  <si>
    <t>Coordinador/a EOE JC</t>
  </si>
  <si>
    <t>Coordinador/a EVE JC</t>
  </si>
  <si>
    <t>Director/a de Escuela “A”(C.E.C.)</t>
  </si>
  <si>
    <t>Director/a de Escuela “B” (C.E.C.)</t>
  </si>
  <si>
    <t>Sueldo en mano (con garantía y adicional especial)</t>
  </si>
  <si>
    <t>SUELDO BRUTO:</t>
  </si>
  <si>
    <t>DESCUENTOS:</t>
  </si>
  <si>
    <t>SUELDO EN MANO:</t>
  </si>
  <si>
    <t>OTROS DESCUENTOS</t>
  </si>
  <si>
    <t>¿Porqué no cobramos lo mismo en todos los recibos?</t>
  </si>
  <si>
    <r>
      <rPr>
        <sz val="16"/>
        <color theme="1"/>
        <rFont val="Calibri"/>
        <family val="2"/>
        <scheme val="minor"/>
      </rPr>
      <t xml:space="preserve">Porque el </t>
    </r>
    <r>
      <rPr>
        <b/>
        <sz val="16"/>
        <color theme="1"/>
        <rFont val="Calibri"/>
        <family val="2"/>
        <scheme val="minor"/>
      </rPr>
      <t>Fonaindo</t>
    </r>
    <r>
      <rPr>
        <sz val="16"/>
        <color theme="1"/>
        <rFont val="Calibri"/>
        <family val="2"/>
        <scheme val="minor"/>
      </rPr>
      <t xml:space="preserve">, el </t>
    </r>
    <r>
      <rPr>
        <b/>
        <sz val="16"/>
        <color theme="1"/>
        <rFont val="Calibri"/>
        <family val="2"/>
        <scheme val="minor"/>
      </rPr>
      <t xml:space="preserve">salario familiar </t>
    </r>
    <r>
      <rPr>
        <sz val="16"/>
        <color theme="1"/>
        <rFont val="Calibri"/>
        <family val="2"/>
        <scheme val="minor"/>
      </rPr>
      <t xml:space="preserve">y algunos descuentos (como el </t>
    </r>
    <r>
      <rPr>
        <b/>
        <sz val="16"/>
        <color theme="1"/>
        <rFont val="Calibri"/>
        <family val="2"/>
        <scheme val="minor"/>
      </rPr>
      <t>Impuesto a las Ganancias</t>
    </r>
    <r>
      <rPr>
        <sz val="16"/>
        <color theme="1"/>
        <rFont val="Calibri"/>
        <family val="2"/>
        <scheme val="minor"/>
      </rPr>
      <t xml:space="preserve">, la </t>
    </r>
    <r>
      <rPr>
        <b/>
        <sz val="16"/>
        <color theme="1"/>
        <rFont val="Calibri"/>
        <family val="2"/>
        <scheme val="minor"/>
      </rPr>
      <t xml:space="preserve">desregulación de la Obra Social </t>
    </r>
    <r>
      <rPr>
        <sz val="16"/>
        <color theme="1"/>
        <rFont val="Calibri"/>
        <family val="2"/>
        <scheme val="minor"/>
      </rPr>
      <t xml:space="preserve">o el descuento de alguna deuda </t>
    </r>
    <r>
      <rPr>
        <b/>
        <sz val="16"/>
        <color theme="1"/>
        <rFont val="Calibri"/>
        <family val="2"/>
        <scheme val="minor"/>
      </rPr>
      <t>"Refinanciamiento de deuda"</t>
    </r>
    <r>
      <rPr>
        <sz val="16"/>
        <color theme="1"/>
        <rFont val="Calibri"/>
        <family val="2"/>
        <scheme val="minor"/>
      </rPr>
      <t>), aparecen en un solo recibo y corresponde a todos los cargos.</t>
    </r>
  </si>
  <si>
    <t>Cargo:</t>
  </si>
  <si>
    <t>de antigüedad</t>
  </si>
  <si>
    <t>No hay topes salariales con menos de 30 hs de Media o Curriculares por lo que se cobra lo mismo por cada hora, aunque el Fonaindo aparece en un solo recibo</t>
  </si>
  <si>
    <t>Menos de 1 año trabajado</t>
  </si>
  <si>
    <t>El "FONAINDO" ($ 2.420 por 30 hs.; $ 80,67 por hora), el "Mat. Didáctico Nacional" ($ 420 por 30 hs; $ 21 por hora) y el "Adicional Especial" se pagan sólo hasta 30 hs. ($ 1.363,08 por 30 hs; $ 45,44 por hora). De ellos, el "FONAINDO" aparece en un solo recibo aunque es por todos los cargos. Si se trabajan más de 30 hs. el monto total por el "Mat. Didáctico Nacional" ($ 420) y el "Adicional Especial" ($ 1.363,08) es igual pero se "reparte" de distinta manera en los recibos.</t>
  </si>
  <si>
    <t>38 a 40</t>
  </si>
  <si>
    <t>El "FONAINDO" ($ 2.420 por 30 hs.; $ 80,67 por hora), el "Mat. Didáctico Nacional" ($ 420 por 30 hs.; $ 21 por hora) y el "Adicional Especial" se pagan sólo hasta 30 hs. ($ 1.363,08 por 30 hs.; $ 45,44 por hora). El "Decreto 483/05" ($ 8.232 por 38 hs.; $ 216,63 por hora) y el "Mat. Didáctico Mensual" ($ 2.926 por 38 hs.; $ 77 por hora) se pagan hasta 38 hs. De ellos, el "FONAINDO" aparece en un solo recibo aunque es por todos los cargos. Si se trabajan más de 30 hs. el monto total por el "Mat. Didáctico Nacional" ($ 420) y el "Adicional Especial" ($ 1.363,08) es igual pero se "reparte" de distinta manera en los recibos. Lo mismo ocurre con el "Decreto 483/05" ($ 8.232) y el "Material didáctico Mensual" ($ 2.926) pero a partir de las 38 hs.</t>
  </si>
  <si>
    <t>Más de 4 años trabajados y menos de 7 años</t>
  </si>
  <si>
    <t>40 a 48</t>
  </si>
  <si>
    <t>El "FONAINDO" ($ 2.420 por 30 hs.; $ 80,67 por hora), el "Mat. Didáctico Nacional" ($ 420 por 30 hs.; $ 21 por hora) y el "Adicional Especial" se pagan sólo hasta 30 hs. ($ 1.363,08 por 30 hs.; $ 45,44 por hora). El "Decreto 483/05" ($ 8.232 por 38 hs.; $ 216,63 por hora) y el "Mat. Didáctico Mensual" ($ 2.926 por 38 hs.; $ 77 por hora) se pagan hasta 38 hs. El "Comp. Mínimo Garantizado" ($ 33.034) se paga hasta 40 hs. De ellos, el "FONAINDO" aparece en un solo recibo aunque es por todos los cargos. Si se trabajan más de 30 hs. el monto total por el "Mat. Didáctico Nacional" ($ 420) y el "Adicional Especial" ($ 1.363,08) es igual pero se "reparte" de distinta manera en los recibos. Lo mismo ocurre con el "Decreto 483/05" ($ 8.232) y el "Material didáctico Mensual" ($ 2.926) pero a partir de las 38 hs. y con el "Comp. Mínimo Garantizado" ($ 33.034) pero a partir de la hora 40, siempre que se cobre menos que el mínimo. Cabe destacar que el sueldo mínimo por 40 hs. es igual a $ 33.034 del "Comp. Mínimo Garantizado" más el "FONAINDO" y el "Adicional especial" (respectivamente $ 2.420 y $ 1.100,10 con los descuentos)</t>
  </si>
  <si>
    <t>Más de 7 años trabajados y menos de 10 años</t>
  </si>
  <si>
    <t>Más de 48</t>
  </si>
  <si>
    <t>El "FONAINDO" ($ 2.420 por 30 hs.; $ 80,67 por hora), el "Mat. Didáctico Nacional" ($ 420 por 30 hs.; $ 21 por hora) y el "Adicional Especial" se pagan sólo hasta 30 hs. ($ 1.363,08 por 30 hs.; $ 45,44 por hora). El "Decreto 483/05" ($ 8.232 por 38 hs.; $ 216,63 por hora) y el "Mat. Didáctico Mensual" ($ 2.926 por 38 hs.; $ 77 por hora) se pagan hasta 38 hs. El "Comp. Mínimo Garantizado" ($ 33.034) se paga hasta 40 hs. El "Adic. Decreto 483/05" ($ 45 por hora entre las horas 39 y 48, hasta $ 450). De ellos, el "FONAINDO" aparece en un solo recibo aunque es por todos los cargos. Si se trabajan más de 30 hs. el monto total por el "Mat. Didáctico Nacional" ($ 420) y el "Adicional Especial" ($ 1.363,08) es igual pero se "reparte" de distinta manera en los recibos. Lo mismo ocurre con el "Decreto 483/05" ($ 8.232) y el "Material didáctico Mensual" ($ 2.926) pero a partir de las 38 hs., con el "Comp. Mínimo Garantizado" ($ 33.034) pero a partir de la hora 40 (siempre que se cobre menos que el mínimo) y con el "Adic. Decreto 483/05" a partir de la hora 48 ($ 450). Cabe destacar que el sueldo mínimo por 40 hs. es igual a $ 33.034 del "Comp. Mínimo Garantizado" más el "FONAINDO" y el "Adicional especial" (respectivamente $ 2.420 y $ 1.100,10 con los descuentos).</t>
  </si>
  <si>
    <t>Más de 10 años trabajados y menos de 12 años</t>
  </si>
  <si>
    <t>EN SÍNTESIS</t>
  </si>
  <si>
    <t>Más de 12 años trabajados y menos de 14 años</t>
  </si>
  <si>
    <t>TU CANTIDAD DE HORAS NO SUFRE DE LOS TOPES SALARIALES</t>
  </si>
  <si>
    <t>Más de 14 años trabajados y menos de 16 años</t>
  </si>
  <si>
    <t>A PARTIR DE LA HORA 31: SE "DEJA" DE COBRAR (aunque aparezca en todos los recibos) EL "ADICIONAL ESPECIAL" Y EL "MATERIAL DIDÁCTICO NACIONAL". Y SE LLEGA AL TOPE DEL" FONAINDO" QUE APARECE EN UN SOLO RECIBO.</t>
  </si>
  <si>
    <t>Más de 16 años trabajados y menos de 18 años</t>
  </si>
  <si>
    <t>A PARTIR DE LA HORA 38: SE "DEJA" DE COBRAR (aunque aparezca en todos los recibos) TAMBIÉN EL "DECRETO 483/05" Y EL MATERIAL DIDÁCTICO MENSUAL".</t>
  </si>
  <si>
    <t>Más de 18 años trabajados y menos de 20 años</t>
  </si>
  <si>
    <t>A PARTIR DE LA HORA 40: SE "DEJA" DE COBRAR (aunque aparezca en todos los recibos) TAMBIÉN EL  "COMP. MÍNIMO GARANTIZADO" (QUE PAGA LA "GARANTÍA MÍNIMA). ESTO GENERA QUE MUCHAS VECES (sobretodo con poca antigüedad) VALGA LO MISMO TRABAJAR 40 HS O MÁS (el caso más exagerado de esto es que un docente cobra lo mismo si trabaja 40 o 72 hs si no tiene antiguedad).</t>
  </si>
  <si>
    <t>Más de 20 años trabajados y menos de 22 años</t>
  </si>
  <si>
    <t>A PARTIR DE LA HORA 48: SE "DEJA" DE COBRAR (aunque aparezca en todos los recibos) TAMBIÉN EL  "ADIC. DECRETO483/05". Es decir que a partir de la hora 48 sólo se paga el "SUELDO BÁSICO", SU "ANTIGÜEDAD" Y EL "ADICIONAL SALARIAL" (presentismo). POR ESO LAS HORAS A PARTIR DE LA 49 SON LAS QUE MENOS VALEN.</t>
  </si>
  <si>
    <t>Más de 22 años trabajados</t>
  </si>
  <si>
    <t>%</t>
  </si>
  <si>
    <t>Inicial/Primario</t>
  </si>
  <si>
    <t>Terciario/Superior</t>
  </si>
  <si>
    <t>Medio/Artístico/Técnico</t>
  </si>
  <si>
    <t>Más de 1 año trabajado y menos de 4 años</t>
  </si>
  <si>
    <t xml:space="preserve">     Desde Ademys, venimos denunciando los problemas salariales para todos los cargos, como la insuficiencia del sueldo (que no cubre la canasta familiar y ha quedado muy por detrás de la inflación); la desvalorización de la antigüedad (dado que sólo algunas cifras son bonificables); la presencia de sumas en "negro" (como el FONAINDO, los materiales didácticos, el Comp. Mínimo Garantizado, el Adicional especial);  el achatamiento de la escala salarial (que puede verse en múltiples casos en esta calculadora); el impuesto a los Ingresos/"Ganancias" (que distorsiona el salario, que no es ganancia, en un número creciente de docentes) y un largo etcétera. A esto se suma, en el caso de quienes trabajan más de 30 hs., el problema de los topes salariales que hacen que a partir de la hora 31, se cobre menos valor por hora. Que se entienda bien: la necesidad de trabajar más horas responde a los problemas anteriormente mencionados, básicamente a la insuficiencia del salario. A ello, el GCBA responde con otro problema, pagando menos si se trabajan más horas.</t>
  </si>
  <si>
    <t>Antigüedad:</t>
  </si>
  <si>
    <t xml:space="preserve">Maestrx de Grado (J.C. Int. en Ciencias) </t>
  </si>
  <si>
    <t>Maestrx Celador/a (Inicial-T.D.)</t>
  </si>
  <si>
    <t>Maestrx de Sección (T.D.)</t>
  </si>
  <si>
    <t xml:space="preserve">Maestrx de Grado (J.C. Intensificada) </t>
  </si>
  <si>
    <t>Supervisor/a</t>
  </si>
  <si>
    <t>Supervisor/a Adjunto/a</t>
  </si>
  <si>
    <t>Director/a (J.S)</t>
  </si>
  <si>
    <t>Vicedirector/a (J.S.)</t>
  </si>
  <si>
    <t>M. Secretario/a (J.S.)</t>
  </si>
  <si>
    <t>Maestrx de Grado (J.S.)</t>
  </si>
  <si>
    <t>Maestrx Celador/a (Inicial- J.S.)</t>
  </si>
  <si>
    <t>Maestrx de Sección (J.S.)</t>
  </si>
  <si>
    <t>Director/a (J.C.)</t>
  </si>
  <si>
    <t>Vicedirector/a (J.C.)</t>
  </si>
  <si>
    <t>M. Secretarix (J.C.)</t>
  </si>
  <si>
    <t>Maestrx de Grado (J.C.)</t>
  </si>
  <si>
    <t>Director/a (Adultos primaria)</t>
  </si>
  <si>
    <t>M. Secretarix (Adultos primaria)</t>
  </si>
  <si>
    <t>Maestrx de Ciclo (Adultos)</t>
  </si>
  <si>
    <t>M. Grupo Escolar</t>
  </si>
  <si>
    <t>Sueldo sin bonificación</t>
  </si>
  <si>
    <t>De ellos, tiene descuentos pero no bonifica por antigüedad</t>
  </si>
  <si>
    <t>Negro</t>
  </si>
  <si>
    <t>No bonifica</t>
  </si>
  <si>
    <t>Mano</t>
  </si>
  <si>
    <t>Sueldo del cargo sin antigüedad</t>
  </si>
  <si>
    <t>Garantía mínima</t>
  </si>
  <si>
    <t>Canasta básica</t>
  </si>
  <si>
    <t>Seleccioná tu cargo y el porcentaje de antigüedad</t>
  </si>
  <si>
    <t>Sueldo anterior</t>
  </si>
  <si>
    <t>Bono enero</t>
  </si>
  <si>
    <t>Bono febrero</t>
  </si>
  <si>
    <t>Noviembre</t>
  </si>
  <si>
    <t>Diciembre</t>
  </si>
  <si>
    <t>Bono</t>
  </si>
  <si>
    <t>Aumento</t>
  </si>
  <si>
    <r>
      <rPr>
        <b/>
        <u/>
        <sz val="12"/>
        <color theme="1"/>
        <rFont val="Calibri"/>
        <family val="2"/>
        <scheme val="minor"/>
      </rPr>
      <t>IMPORTANTE</t>
    </r>
    <r>
      <rPr>
        <b/>
        <sz val="12"/>
        <color theme="1"/>
        <rFont val="Calibri"/>
        <family val="2"/>
        <scheme val="minor"/>
      </rPr>
      <t xml:space="preserve">:                                                  
</t>
    </r>
    <r>
      <rPr>
        <sz val="12"/>
        <color theme="1"/>
        <rFont val="Calibri"/>
        <family val="2"/>
        <scheme val="minor"/>
      </rPr>
      <t xml:space="preserve"> - Los resultados incluyen todos los ítems que se pagan excepto el</t>
    </r>
    <r>
      <rPr>
        <b/>
        <sz val="12"/>
        <color theme="1"/>
        <rFont val="Calibri"/>
        <family val="2"/>
        <scheme val="minor"/>
      </rPr>
      <t xml:space="preserve"> salario familiar.</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Incluyen el</t>
    </r>
    <r>
      <rPr>
        <b/>
        <sz val="12"/>
        <color theme="1"/>
        <rFont val="Calibri"/>
        <family val="2"/>
        <scheme val="minor"/>
      </rPr>
      <t xml:space="preserve"> presentismo.</t>
    </r>
    <r>
      <rPr>
        <sz val="12"/>
        <color theme="1"/>
        <rFont val="Calibri"/>
        <family val="2"/>
        <scheme val="minor"/>
      </rPr>
      <t xml:space="preserve"> Por lo tanto, hay que descontar ese monto si sufrió el descuento.
- Se aplican en </t>
    </r>
    <r>
      <rPr>
        <b/>
        <sz val="12"/>
        <color theme="1"/>
        <rFont val="Calibri"/>
        <family val="2"/>
        <scheme val="minor"/>
      </rPr>
      <t>"Descuentos"</t>
    </r>
    <r>
      <rPr>
        <sz val="12"/>
        <color theme="1"/>
        <rFont val="Calibri"/>
        <family val="2"/>
        <scheme val="minor"/>
      </rPr>
      <t xml:space="preserve"> la jubilación (13%), la Obra Social (6%) y el fondo compensador (0,3%) No  incluyen algunos descuentos como: 
     - el </t>
    </r>
    <r>
      <rPr>
        <b/>
        <sz val="12"/>
        <color theme="1"/>
        <rFont val="Calibri"/>
        <family val="2"/>
        <scheme val="minor"/>
      </rPr>
      <t>impuesto a las Ganancias</t>
    </r>
    <r>
      <rPr>
        <sz val="12"/>
        <color theme="1"/>
        <rFont val="Calibri"/>
        <family val="2"/>
        <scheme val="minor"/>
      </rPr>
      <t xml:space="preserve">, 
     - la </t>
    </r>
    <r>
      <rPr>
        <b/>
        <sz val="12"/>
        <color theme="1"/>
        <rFont val="Calibri"/>
        <family val="2"/>
        <scheme val="minor"/>
      </rPr>
      <t>desregulación de OsBA</t>
    </r>
    <r>
      <rPr>
        <sz val="12"/>
        <color theme="1"/>
        <rFont val="Calibri"/>
        <family val="2"/>
        <scheme val="minor"/>
      </rPr>
      <t xml:space="preserve">, 
     - la </t>
    </r>
    <r>
      <rPr>
        <b/>
        <sz val="12"/>
        <color theme="1"/>
        <rFont val="Calibri"/>
        <family val="2"/>
        <scheme val="minor"/>
      </rPr>
      <t>afiliación sindical</t>
    </r>
    <r>
      <rPr>
        <sz val="12"/>
        <color theme="1"/>
        <rFont val="Calibri"/>
        <family val="2"/>
        <scheme val="minor"/>
      </rPr>
      <t>, 
     - la</t>
    </r>
    <r>
      <rPr>
        <b/>
        <sz val="12"/>
        <color theme="1"/>
        <rFont val="Calibri"/>
        <family val="2"/>
        <scheme val="minor"/>
      </rPr>
      <t xml:space="preserve"> caja complementaria</t>
    </r>
    <r>
      <rPr>
        <sz val="12"/>
        <color theme="1"/>
        <rFont val="Calibri"/>
        <family val="2"/>
        <scheme val="minor"/>
      </rPr>
      <t xml:space="preserve">, 
     - ni ningún descuento que no sea obligatorio. 
</t>
    </r>
    <r>
      <rPr>
        <b/>
        <sz val="12"/>
        <color theme="1"/>
        <rFont val="Calibri"/>
        <family val="2"/>
        <scheme val="minor"/>
      </rPr>
      <t xml:space="preserve">Debés  ingresarlos en "Otros descuentos" para que el resultado sea exacto.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</si>
</sst>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 #,##0.00;\-&quot;$&quot;\ #,##0.00"/>
    <numFmt numFmtId="44" formatCode="_-&quot;$&quot;\ * #,##0.00_-;\-&quot;$&quot;\ * #,##0.00_-;_-&quot;$&quot;\ * &quot;-&quot;??_-;_-@_-"/>
    <numFmt numFmtId="43" formatCode="_-* #,##0.00_-;\-* #,##0.00_-;_-* &quot;-&quot;??_-;_-@_-"/>
    <numFmt numFmtId="164" formatCode="_ &quot;$&quot;\ * #,##0.00_ ;_ &quot;$&quot;\ * \-#,##0.00_ ;_ &quot;$&quot;\ * &quot;-&quot;??_ ;_ @_ "/>
    <numFmt numFmtId="165" formatCode="_ * #,##0.00_ ;_ * \-#,##0.00_ ;_ * &quot;-&quot;??_ ;_ @_ "/>
    <numFmt numFmtId="166" formatCode="_-* #,##0_-;\-* #,##0_-;_-* &quot;-&quot;??_-;_-@_-"/>
  </numFmts>
  <fonts count="33"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u/>
      <sz val="22"/>
      <color theme="1"/>
      <name val="Calibri"/>
      <family val="2"/>
      <scheme val="minor"/>
    </font>
    <font>
      <sz val="20"/>
      <color theme="1"/>
      <name val="Calibri"/>
      <family val="2"/>
      <scheme val="minor"/>
    </font>
    <font>
      <b/>
      <sz val="18"/>
      <color theme="1"/>
      <name val="Calibri"/>
      <family val="2"/>
      <scheme val="minor"/>
    </font>
    <font>
      <b/>
      <sz val="16"/>
      <color theme="1"/>
      <name val="Calibri"/>
      <family val="2"/>
      <scheme val="minor"/>
    </font>
    <font>
      <b/>
      <sz val="24"/>
      <color theme="1"/>
      <name val="Calibri"/>
      <family val="2"/>
      <scheme val="minor"/>
    </font>
    <font>
      <sz val="16"/>
      <color theme="1"/>
      <name val="Calibri"/>
      <family val="2"/>
      <scheme val="minor"/>
    </font>
    <font>
      <b/>
      <sz val="22"/>
      <color theme="1"/>
      <name val="Calibri"/>
      <family val="2"/>
      <scheme val="minor"/>
    </font>
    <font>
      <sz val="28"/>
      <color theme="1"/>
      <name val="Bahnschrift"/>
      <family val="2"/>
    </font>
    <font>
      <b/>
      <sz val="11"/>
      <color rgb="FF000000"/>
      <name val="Calibri"/>
      <family val="2"/>
      <scheme val="minor"/>
    </font>
    <font>
      <sz val="11"/>
      <color rgb="FFFF0000"/>
      <name val="Calibri"/>
      <family val="2"/>
      <scheme val="minor"/>
    </font>
    <font>
      <sz val="22"/>
      <color theme="1"/>
      <name val="Calibri"/>
      <family val="2"/>
      <scheme val="minor"/>
    </font>
    <font>
      <b/>
      <sz val="12"/>
      <color theme="1"/>
      <name val="Calibri"/>
      <family val="2"/>
      <scheme val="minor"/>
    </font>
    <font>
      <b/>
      <u/>
      <sz val="12"/>
      <color theme="1"/>
      <name val="Calibri"/>
      <family val="2"/>
      <scheme val="minor"/>
    </font>
    <font>
      <sz val="12"/>
      <color theme="1"/>
      <name val="Calibri"/>
      <family val="2"/>
      <scheme val="minor"/>
    </font>
    <font>
      <sz val="14"/>
      <color theme="1"/>
      <name val="Calibri"/>
      <family val="2"/>
      <scheme val="minor"/>
    </font>
    <font>
      <b/>
      <sz val="21"/>
      <color theme="1"/>
      <name val="Calibri"/>
      <family val="2"/>
      <scheme val="minor"/>
    </font>
    <font>
      <b/>
      <sz val="10"/>
      <color theme="1"/>
      <name val="Calibri"/>
      <family val="2"/>
      <scheme val="minor"/>
    </font>
    <font>
      <b/>
      <sz val="18"/>
      <name val="Calibri"/>
      <family val="2"/>
      <scheme val="minor"/>
    </font>
    <font>
      <b/>
      <sz val="20"/>
      <color theme="1"/>
      <name val="Arial"/>
      <family val="2"/>
    </font>
    <font>
      <sz val="23"/>
      <color theme="0"/>
      <name val="Calibri"/>
      <family val="2"/>
      <scheme val="minor"/>
    </font>
    <font>
      <b/>
      <sz val="20"/>
      <name val="Calibri"/>
      <family val="2"/>
      <scheme val="minor"/>
    </font>
    <font>
      <b/>
      <sz val="16"/>
      <name val="Calibri"/>
      <family val="2"/>
      <scheme val="minor"/>
    </font>
    <font>
      <b/>
      <sz val="14"/>
      <name val="Calibri"/>
      <family val="2"/>
      <scheme val="minor"/>
    </font>
    <font>
      <sz val="26"/>
      <color theme="1"/>
      <name val="Calibri"/>
      <family val="2"/>
      <scheme val="minor"/>
    </font>
    <font>
      <sz val="16"/>
      <color theme="1"/>
      <name val="Bebas Neue"/>
      <family val="2"/>
    </font>
    <font>
      <sz val="24"/>
      <color theme="1"/>
      <name val="Bebas Neue"/>
      <family val="2"/>
    </font>
    <font>
      <sz val="20"/>
      <color theme="1"/>
      <name val="Bebas Neue"/>
      <family val="2"/>
    </font>
    <font>
      <b/>
      <sz val="22"/>
      <color theme="1"/>
      <name val="Bebas Neue"/>
      <family val="2"/>
    </font>
    <font>
      <sz val="22"/>
      <color theme="1"/>
      <name val="Bebas Neue"/>
      <family val="2"/>
    </font>
  </fonts>
  <fills count="1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rgb="FFFFCC00"/>
        <bgColor indexed="64"/>
      </patternFill>
    </fill>
    <fill>
      <patternFill patternType="solid">
        <fgColor rgb="FFCCCC00"/>
        <bgColor indexed="64"/>
      </patternFill>
    </fill>
    <fill>
      <patternFill patternType="solid">
        <fgColor rgb="FFFF9900"/>
        <bgColor indexed="64"/>
      </patternFill>
    </fill>
    <fill>
      <patternFill patternType="solid">
        <fgColor rgb="FFC4D79B"/>
        <bgColor indexed="64"/>
      </patternFill>
    </fill>
    <fill>
      <patternFill patternType="solid">
        <fgColor rgb="FFFFC000"/>
        <bgColor indexed="64"/>
      </patternFill>
    </fill>
    <fill>
      <patternFill patternType="solid">
        <fgColor rgb="FFE9C255"/>
        <bgColor indexed="64"/>
      </patternFill>
    </fill>
    <fill>
      <patternFill patternType="solid">
        <fgColor rgb="FFFFE161"/>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 fillId="0" borderId="0"/>
    <xf numFmtId="165" fontId="1"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104">
    <xf numFmtId="0" fontId="0" fillId="0" borderId="0" xfId="0"/>
    <xf numFmtId="0" fontId="2" fillId="6" borderId="0" xfId="0" applyFont="1" applyFill="1" applyBorder="1" applyAlignment="1" applyProtection="1">
      <alignment horizontal="center"/>
      <protection hidden="1"/>
    </xf>
    <xf numFmtId="0" fontId="0" fillId="0" borderId="0" xfId="0" applyProtection="1">
      <protection hidden="1"/>
    </xf>
    <xf numFmtId="0" fontId="2" fillId="4" borderId="0" xfId="0" applyFont="1" applyFill="1" applyBorder="1" applyAlignment="1" applyProtection="1">
      <alignment horizontal="center"/>
      <protection hidden="1"/>
    </xf>
    <xf numFmtId="7" fontId="18" fillId="7" borderId="3" xfId="0" applyNumberFormat="1" applyFont="1" applyFill="1" applyBorder="1" applyAlignment="1" applyProtection="1">
      <alignment wrapText="1"/>
      <protection hidden="1"/>
    </xf>
    <xf numFmtId="44" fontId="20" fillId="8" borderId="0" xfId="0" applyNumberFormat="1" applyFont="1" applyFill="1" applyBorder="1" applyAlignment="1" applyProtection="1">
      <alignment vertical="center" wrapText="1" readingOrder="1"/>
      <protection hidden="1"/>
    </xf>
    <xf numFmtId="0" fontId="0" fillId="5" borderId="0" xfId="0" applyFill="1" applyProtection="1">
      <protection hidden="1"/>
    </xf>
    <xf numFmtId="0" fontId="0" fillId="9" borderId="0" xfId="0" applyFill="1" applyProtection="1">
      <protection hidden="1"/>
    </xf>
    <xf numFmtId="166" fontId="0" fillId="0" borderId="0" xfId="4" applyNumberFormat="1" applyFont="1" applyProtection="1">
      <protection hidden="1"/>
    </xf>
    <xf numFmtId="0" fontId="12" fillId="4" borderId="0" xfId="0" applyFont="1" applyFill="1" applyAlignment="1" applyProtection="1">
      <alignment vertical="center"/>
      <protection hidden="1"/>
    </xf>
    <xf numFmtId="0" fontId="9" fillId="0" borderId="0" xfId="0" applyFont="1" applyProtection="1">
      <protection hidden="1"/>
    </xf>
    <xf numFmtId="0" fontId="13" fillId="0" borderId="0" xfId="0" applyFont="1" applyProtection="1">
      <protection hidden="1"/>
    </xf>
    <xf numFmtId="0" fontId="0" fillId="0" borderId="0" xfId="0" applyBorder="1" applyProtection="1">
      <protection hidden="1"/>
    </xf>
    <xf numFmtId="17" fontId="0" fillId="0" borderId="0" xfId="0" applyNumberFormat="1" applyBorder="1" applyProtection="1">
      <protection hidden="1"/>
    </xf>
    <xf numFmtId="0" fontId="0" fillId="0" borderId="0" xfId="0" applyFill="1" applyBorder="1" applyProtection="1">
      <protection hidden="1"/>
    </xf>
    <xf numFmtId="2" fontId="0" fillId="0" borderId="0" xfId="0" applyNumberFormat="1" applyProtection="1">
      <protection hidden="1"/>
    </xf>
    <xf numFmtId="0" fontId="0" fillId="3" borderId="0" xfId="0" applyFill="1" applyProtection="1">
      <protection hidden="1"/>
    </xf>
    <xf numFmtId="7" fontId="0" fillId="0" borderId="0" xfId="0" applyNumberFormat="1" applyProtection="1">
      <protection hidden="1"/>
    </xf>
    <xf numFmtId="164" fontId="0" fillId="0" borderId="0" xfId="0" applyNumberFormat="1" applyProtection="1">
      <protection hidden="1"/>
    </xf>
    <xf numFmtId="0" fontId="2" fillId="0" borderId="0" xfId="0" applyFont="1" applyProtection="1">
      <protection hidden="1"/>
    </xf>
    <xf numFmtId="7" fontId="26" fillId="7" borderId="0" xfId="0" applyNumberFormat="1" applyFont="1" applyFill="1" applyBorder="1" applyAlignment="1" applyProtection="1">
      <alignment horizontal="center"/>
      <protection hidden="1"/>
    </xf>
    <xf numFmtId="0" fontId="2" fillId="11" borderId="0" xfId="0" applyFont="1" applyFill="1" applyBorder="1" applyAlignment="1" applyProtection="1">
      <alignment horizontal="center"/>
      <protection hidden="1"/>
    </xf>
    <xf numFmtId="9" fontId="27" fillId="11" borderId="12" xfId="5" applyFont="1" applyFill="1" applyBorder="1" applyAlignment="1" applyProtection="1">
      <alignment horizontal="center" vertical="center"/>
      <protection hidden="1"/>
    </xf>
    <xf numFmtId="0" fontId="11" fillId="7" borderId="0" xfId="0" applyFont="1" applyFill="1" applyBorder="1" applyAlignment="1" applyProtection="1">
      <alignment wrapText="1"/>
      <protection hidden="1"/>
    </xf>
    <xf numFmtId="164" fontId="31" fillId="13" borderId="9" xfId="3" applyFont="1" applyFill="1" applyBorder="1" applyAlignment="1" applyProtection="1">
      <alignment horizontal="center"/>
      <protection hidden="1"/>
    </xf>
    <xf numFmtId="164" fontId="31" fillId="13" borderId="10" xfId="3" applyFont="1" applyFill="1" applyBorder="1" applyAlignment="1" applyProtection="1">
      <alignment horizontal="center"/>
      <protection hidden="1"/>
    </xf>
    <xf numFmtId="164" fontId="31" fillId="13" borderId="8" xfId="3" applyFont="1" applyFill="1" applyBorder="1" applyAlignment="1" applyProtection="1">
      <alignment horizontal="center"/>
      <protection hidden="1"/>
    </xf>
    <xf numFmtId="0" fontId="9" fillId="7" borderId="0" xfId="0" applyFont="1" applyFill="1" applyBorder="1" applyAlignment="1" applyProtection="1">
      <alignment horizontal="center" vertical="center" wrapText="1"/>
      <protection hidden="1"/>
    </xf>
    <xf numFmtId="0" fontId="21" fillId="12" borderId="0" xfId="0" applyFont="1" applyFill="1" applyBorder="1" applyAlignment="1" applyProtection="1">
      <alignment horizontal="center" vertical="center" wrapText="1"/>
      <protection hidden="1"/>
    </xf>
    <xf numFmtId="0" fontId="6" fillId="12" borderId="3" xfId="0" applyFont="1" applyFill="1" applyBorder="1" applyAlignment="1" applyProtection="1">
      <alignment horizontal="center" vertical="center" wrapText="1"/>
      <protection hidden="1"/>
    </xf>
    <xf numFmtId="0" fontId="6" fillId="12" borderId="0" xfId="0" applyFont="1" applyFill="1" applyBorder="1" applyAlignment="1" applyProtection="1">
      <alignment horizontal="center" vertical="center" wrapText="1"/>
      <protection hidden="1"/>
    </xf>
    <xf numFmtId="0" fontId="22" fillId="10" borderId="1" xfId="0" applyFont="1" applyFill="1" applyBorder="1" applyAlignment="1" applyProtection="1">
      <alignment horizontal="center" wrapText="1"/>
      <protection hidden="1"/>
    </xf>
    <xf numFmtId="0" fontId="22" fillId="10" borderId="2" xfId="0" applyFont="1" applyFill="1" applyBorder="1" applyAlignment="1" applyProtection="1">
      <alignment horizontal="center" wrapText="1"/>
      <protection hidden="1"/>
    </xf>
    <xf numFmtId="0" fontId="22" fillId="10" borderId="4" xfId="0" applyFont="1" applyFill="1" applyBorder="1" applyAlignment="1" applyProtection="1">
      <alignment horizontal="center" wrapText="1"/>
      <protection hidden="1"/>
    </xf>
    <xf numFmtId="0" fontId="22" fillId="10" borderId="11" xfId="0" applyFont="1" applyFill="1" applyBorder="1" applyAlignment="1" applyProtection="1">
      <alignment horizontal="center" wrapText="1"/>
      <protection hidden="1"/>
    </xf>
    <xf numFmtId="0" fontId="22" fillId="10" borderId="7" xfId="0" applyFont="1" applyFill="1" applyBorder="1" applyAlignment="1" applyProtection="1">
      <alignment horizontal="center" wrapText="1"/>
      <protection hidden="1"/>
    </xf>
    <xf numFmtId="0" fontId="22" fillId="10" borderId="6" xfId="0" applyFont="1" applyFill="1" applyBorder="1" applyAlignment="1" applyProtection="1">
      <alignment horizontal="center" wrapText="1"/>
      <protection hidden="1"/>
    </xf>
    <xf numFmtId="7" fontId="10" fillId="3" borderId="1" xfId="3" applyNumberFormat="1" applyFont="1" applyFill="1" applyBorder="1" applyAlignment="1" applyProtection="1">
      <alignment horizontal="center" vertical="center" wrapText="1"/>
      <protection locked="0"/>
    </xf>
    <xf numFmtId="7" fontId="10" fillId="3" borderId="2" xfId="3" applyNumberFormat="1" applyFont="1" applyFill="1" applyBorder="1" applyAlignment="1" applyProtection="1">
      <alignment horizontal="center" vertical="center" wrapText="1"/>
      <protection locked="0"/>
    </xf>
    <xf numFmtId="7" fontId="10" fillId="3" borderId="4" xfId="3" applyNumberFormat="1" applyFont="1" applyFill="1" applyBorder="1" applyAlignment="1" applyProtection="1">
      <alignment horizontal="center" vertical="center" wrapText="1"/>
      <protection locked="0"/>
    </xf>
    <xf numFmtId="7" fontId="10" fillId="3" borderId="11" xfId="3" applyNumberFormat="1" applyFont="1" applyFill="1" applyBorder="1" applyAlignment="1" applyProtection="1">
      <alignment horizontal="center" vertical="center" wrapText="1"/>
      <protection locked="0"/>
    </xf>
    <xf numFmtId="7" fontId="10" fillId="3" borderId="7" xfId="3" applyNumberFormat="1" applyFont="1" applyFill="1" applyBorder="1" applyAlignment="1" applyProtection="1">
      <alignment horizontal="center" vertical="center" wrapText="1"/>
      <protection locked="0"/>
    </xf>
    <xf numFmtId="7" fontId="10" fillId="3" borderId="6" xfId="3" applyNumberFormat="1" applyFont="1" applyFill="1" applyBorder="1" applyAlignment="1" applyProtection="1">
      <alignment horizontal="center" vertical="center" wrapText="1"/>
      <protection locked="0"/>
    </xf>
    <xf numFmtId="44" fontId="25" fillId="11" borderId="3" xfId="0" applyNumberFormat="1" applyFont="1" applyFill="1" applyBorder="1" applyAlignment="1" applyProtection="1">
      <alignment horizontal="center" vertical="center"/>
      <protection hidden="1"/>
    </xf>
    <xf numFmtId="44" fontId="25" fillId="11" borderId="0" xfId="0" applyNumberFormat="1" applyFont="1" applyFill="1" applyBorder="1" applyAlignment="1" applyProtection="1">
      <alignment horizontal="center" vertical="center"/>
      <protection hidden="1"/>
    </xf>
    <xf numFmtId="44" fontId="25" fillId="11" borderId="5" xfId="0" applyNumberFormat="1" applyFont="1" applyFill="1" applyBorder="1" applyAlignment="1" applyProtection="1">
      <alignment horizontal="center" vertical="center"/>
      <protection hidden="1"/>
    </xf>
    <xf numFmtId="44" fontId="25" fillId="11" borderId="11" xfId="0" applyNumberFormat="1" applyFont="1" applyFill="1" applyBorder="1" applyAlignment="1" applyProtection="1">
      <alignment horizontal="center" vertical="center"/>
      <protection hidden="1"/>
    </xf>
    <xf numFmtId="44" fontId="25" fillId="11" borderId="7" xfId="0" applyNumberFormat="1" applyFont="1" applyFill="1" applyBorder="1" applyAlignment="1" applyProtection="1">
      <alignment horizontal="center" vertical="center"/>
      <protection hidden="1"/>
    </xf>
    <xf numFmtId="44" fontId="25" fillId="11" borderId="6" xfId="0" applyNumberFormat="1" applyFont="1" applyFill="1" applyBorder="1" applyAlignment="1" applyProtection="1">
      <alignment horizontal="center" vertical="center"/>
      <protection hidden="1"/>
    </xf>
    <xf numFmtId="164" fontId="32" fillId="13" borderId="9" xfId="3" applyFont="1" applyFill="1" applyBorder="1" applyAlignment="1" applyProtection="1">
      <alignment horizontal="center"/>
      <protection hidden="1"/>
    </xf>
    <xf numFmtId="164" fontId="32" fillId="13" borderId="10" xfId="3" applyFont="1" applyFill="1" applyBorder="1" applyAlignment="1" applyProtection="1">
      <alignment horizontal="center"/>
      <protection hidden="1"/>
    </xf>
    <xf numFmtId="164" fontId="32" fillId="13" borderId="8" xfId="3" applyFont="1" applyFill="1" applyBorder="1" applyAlignment="1" applyProtection="1">
      <alignment horizontal="center"/>
      <protection hidden="1"/>
    </xf>
    <xf numFmtId="0" fontId="23" fillId="2" borderId="2" xfId="0" applyFont="1" applyFill="1" applyBorder="1" applyAlignment="1" applyProtection="1">
      <alignment horizontal="center"/>
      <protection hidden="1"/>
    </xf>
    <xf numFmtId="0" fontId="32" fillId="12" borderId="9" xfId="0" applyFont="1" applyFill="1" applyBorder="1" applyAlignment="1" applyProtection="1">
      <alignment horizontal="center"/>
      <protection hidden="1"/>
    </xf>
    <xf numFmtId="0" fontId="32" fillId="12" borderId="10" xfId="0" applyFont="1" applyFill="1" applyBorder="1" applyAlignment="1" applyProtection="1">
      <alignment horizontal="center"/>
      <protection hidden="1"/>
    </xf>
    <xf numFmtId="0" fontId="32" fillId="12" borderId="8" xfId="0" applyFont="1" applyFill="1" applyBorder="1" applyAlignment="1" applyProtection="1">
      <alignment horizontal="center"/>
      <protection hidden="1"/>
    </xf>
    <xf numFmtId="0" fontId="5" fillId="3" borderId="11" xfId="0" applyNumberFormat="1" applyFont="1" applyFill="1" applyBorder="1" applyAlignment="1" applyProtection="1">
      <alignment horizontal="center" vertical="center"/>
      <protection locked="0"/>
    </xf>
    <xf numFmtId="0" fontId="5" fillId="3" borderId="7" xfId="0" applyNumberFormat="1" applyFont="1" applyFill="1" applyBorder="1" applyAlignment="1" applyProtection="1">
      <alignment horizontal="center" vertical="center"/>
      <protection locked="0"/>
    </xf>
    <xf numFmtId="0" fontId="5" fillId="3" borderId="6" xfId="0" applyNumberFormat="1" applyFont="1" applyFill="1" applyBorder="1" applyAlignment="1" applyProtection="1">
      <alignment horizontal="center" vertical="center"/>
      <protection locked="0"/>
    </xf>
    <xf numFmtId="0" fontId="14" fillId="3" borderId="9" xfId="0" applyNumberFormat="1" applyFont="1" applyFill="1" applyBorder="1" applyAlignment="1" applyProtection="1">
      <alignment horizontal="center" vertical="center"/>
      <protection locked="0"/>
    </xf>
    <xf numFmtId="0" fontId="14" fillId="3" borderId="10" xfId="0" applyNumberFormat="1" applyFont="1" applyFill="1" applyBorder="1" applyAlignment="1" applyProtection="1">
      <alignment horizontal="center" vertical="center"/>
      <protection locked="0"/>
    </xf>
    <xf numFmtId="0" fontId="14" fillId="3" borderId="8" xfId="0" applyNumberFormat="1" applyFont="1" applyFill="1" applyBorder="1" applyAlignment="1" applyProtection="1">
      <alignment horizontal="center" vertical="center"/>
      <protection locked="0"/>
    </xf>
    <xf numFmtId="0" fontId="19" fillId="12" borderId="0" xfId="0" applyFont="1" applyFill="1" applyBorder="1" applyAlignment="1" applyProtection="1">
      <alignment horizontal="center"/>
      <protection hidden="1"/>
    </xf>
    <xf numFmtId="43" fontId="24" fillId="11" borderId="0" xfId="4" applyFont="1" applyFill="1" applyBorder="1" applyAlignment="1" applyProtection="1">
      <alignment horizontal="center" vertical="center"/>
      <protection hidden="1"/>
    </xf>
    <xf numFmtId="0" fontId="7" fillId="12" borderId="9" xfId="0" applyFont="1" applyFill="1" applyBorder="1" applyAlignment="1" applyProtection="1">
      <alignment horizontal="center"/>
      <protection hidden="1"/>
    </xf>
    <xf numFmtId="0" fontId="7" fillId="12" borderId="10" xfId="0" applyFont="1" applyFill="1" applyBorder="1" applyAlignment="1" applyProtection="1">
      <alignment horizontal="center"/>
      <protection hidden="1"/>
    </xf>
    <xf numFmtId="0" fontId="7" fillId="12" borderId="8" xfId="0" applyFont="1" applyFill="1" applyBorder="1" applyAlignment="1" applyProtection="1">
      <alignment horizontal="center"/>
      <protection hidden="1"/>
    </xf>
    <xf numFmtId="0" fontId="0" fillId="0" borderId="0" xfId="0" applyAlignment="1" applyProtection="1">
      <alignment horizontal="center"/>
      <protection hidden="1"/>
    </xf>
    <xf numFmtId="0" fontId="11" fillId="7" borderId="0" xfId="0" applyFont="1" applyFill="1" applyBorder="1" applyAlignment="1" applyProtection="1">
      <alignment horizontal="center" wrapText="1"/>
      <protection hidden="1"/>
    </xf>
    <xf numFmtId="164" fontId="31" fillId="13" borderId="9" xfId="3" applyFont="1" applyFill="1" applyBorder="1" applyAlignment="1" applyProtection="1">
      <alignment horizontal="center" vertical="center"/>
      <protection hidden="1"/>
    </xf>
    <xf numFmtId="164" fontId="31" fillId="13" borderId="10" xfId="3" applyFont="1" applyFill="1" applyBorder="1" applyAlignment="1" applyProtection="1">
      <alignment horizontal="center" vertical="center"/>
      <protection hidden="1"/>
    </xf>
    <xf numFmtId="164" fontId="31" fillId="13" borderId="8" xfId="3" applyFont="1" applyFill="1" applyBorder="1" applyAlignment="1" applyProtection="1">
      <alignment horizontal="center" vertical="center"/>
      <protection hidden="1"/>
    </xf>
    <xf numFmtId="0" fontId="29" fillId="12" borderId="11" xfId="0" applyFont="1" applyFill="1" applyBorder="1" applyAlignment="1" applyProtection="1">
      <alignment horizontal="center" vertical="center"/>
      <protection hidden="1"/>
    </xf>
    <xf numFmtId="0" fontId="29" fillId="12" borderId="6" xfId="0" applyFont="1" applyFill="1" applyBorder="1" applyAlignment="1" applyProtection="1">
      <alignment horizontal="center" vertical="center"/>
      <protection hidden="1"/>
    </xf>
    <xf numFmtId="0" fontId="29" fillId="12" borderId="9" xfId="0" applyFont="1" applyFill="1" applyBorder="1" applyAlignment="1" applyProtection="1">
      <alignment horizontal="center" vertical="center"/>
      <protection hidden="1"/>
    </xf>
    <xf numFmtId="0" fontId="29" fillId="12" borderId="8" xfId="0" applyFont="1" applyFill="1" applyBorder="1" applyAlignment="1" applyProtection="1">
      <alignment horizontal="center" vertical="center"/>
      <protection hidden="1"/>
    </xf>
    <xf numFmtId="0" fontId="28" fillId="11" borderId="0" xfId="0" applyFont="1" applyFill="1" applyBorder="1" applyAlignment="1" applyProtection="1">
      <alignment horizontal="center" vertical="center" wrapText="1"/>
      <protection hidden="1"/>
    </xf>
    <xf numFmtId="0" fontId="28" fillId="11" borderId="5" xfId="0" applyFont="1" applyFill="1" applyBorder="1" applyAlignment="1" applyProtection="1">
      <alignment horizontal="center" vertical="center" wrapText="1"/>
      <protection hidden="1"/>
    </xf>
    <xf numFmtId="0" fontId="31" fillId="12" borderId="9" xfId="0" applyFont="1" applyFill="1" applyBorder="1" applyAlignment="1" applyProtection="1">
      <alignment horizontal="center" vertical="center"/>
      <protection hidden="1"/>
    </xf>
    <xf numFmtId="0" fontId="31" fillId="12" borderId="10" xfId="0" applyFont="1" applyFill="1" applyBorder="1" applyAlignment="1" applyProtection="1">
      <alignment horizontal="center" vertical="center"/>
      <protection hidden="1"/>
    </xf>
    <xf numFmtId="0" fontId="31" fillId="12" borderId="8" xfId="0" applyFont="1" applyFill="1" applyBorder="1" applyAlignment="1" applyProtection="1">
      <alignment horizontal="center" vertical="center"/>
      <protection hidden="1"/>
    </xf>
    <xf numFmtId="0" fontId="8" fillId="12" borderId="9" xfId="0" applyFont="1" applyFill="1" applyBorder="1" applyAlignment="1" applyProtection="1">
      <alignment horizontal="center"/>
      <protection hidden="1"/>
    </xf>
    <xf numFmtId="0" fontId="8" fillId="12" borderId="8" xfId="0" applyFont="1" applyFill="1" applyBorder="1" applyAlignment="1" applyProtection="1">
      <alignment horizontal="center"/>
      <protection hidden="1"/>
    </xf>
    <xf numFmtId="0" fontId="30" fillId="13" borderId="9" xfId="0" applyFont="1" applyFill="1" applyBorder="1" applyAlignment="1" applyProtection="1">
      <alignment horizontal="center"/>
      <protection hidden="1"/>
    </xf>
    <xf numFmtId="0" fontId="30" fillId="13" borderId="10" xfId="0" applyFont="1" applyFill="1" applyBorder="1" applyAlignment="1" applyProtection="1">
      <alignment horizontal="center"/>
      <protection hidden="1"/>
    </xf>
    <xf numFmtId="0" fontId="30" fillId="13" borderId="8" xfId="0" applyFont="1" applyFill="1" applyBorder="1" applyAlignment="1" applyProtection="1">
      <alignment horizontal="center"/>
      <protection hidden="1"/>
    </xf>
    <xf numFmtId="0" fontId="31" fillId="12" borderId="9" xfId="0" applyFont="1" applyFill="1" applyBorder="1" applyAlignment="1" applyProtection="1">
      <alignment horizontal="center"/>
      <protection hidden="1"/>
    </xf>
    <xf numFmtId="0" fontId="31" fillId="12" borderId="10" xfId="0" applyFont="1" applyFill="1" applyBorder="1" applyAlignment="1" applyProtection="1">
      <alignment horizontal="center"/>
      <protection hidden="1"/>
    </xf>
    <xf numFmtId="0" fontId="31" fillId="12" borderId="8" xfId="0" applyFont="1" applyFill="1" applyBorder="1" applyAlignment="1" applyProtection="1">
      <alignment horizontal="center"/>
      <protection hidden="1"/>
    </xf>
    <xf numFmtId="0" fontId="7" fillId="12" borderId="0" xfId="0" applyFont="1" applyFill="1" applyBorder="1" applyAlignment="1" applyProtection="1">
      <alignment horizontal="center" vertical="center" wrapText="1"/>
      <protection hidden="1"/>
    </xf>
    <xf numFmtId="0" fontId="7" fillId="13" borderId="0" xfId="0" applyFont="1" applyFill="1" applyBorder="1" applyAlignment="1" applyProtection="1">
      <alignment horizontal="center" vertical="center" wrapText="1"/>
      <protection hidden="1"/>
    </xf>
    <xf numFmtId="0" fontId="4" fillId="12" borderId="0" xfId="0" applyFont="1" applyFill="1" applyBorder="1" applyAlignment="1" applyProtection="1">
      <alignment horizontal="center"/>
      <protection hidden="1"/>
    </xf>
    <xf numFmtId="0" fontId="10" fillId="12" borderId="0" xfId="0" applyFont="1" applyFill="1" applyBorder="1" applyAlignment="1" applyProtection="1">
      <alignment horizontal="center"/>
      <protection hidden="1"/>
    </xf>
    <xf numFmtId="0" fontId="0" fillId="2" borderId="0" xfId="0" applyFill="1" applyBorder="1" applyAlignment="1" applyProtection="1">
      <alignment horizontal="center"/>
      <protection hidden="1"/>
    </xf>
    <xf numFmtId="0" fontId="19" fillId="13" borderId="0" xfId="0" applyFont="1" applyFill="1" applyBorder="1" applyAlignment="1" applyProtection="1">
      <alignment horizontal="center"/>
      <protection hidden="1"/>
    </xf>
    <xf numFmtId="0" fontId="15" fillId="7" borderId="1" xfId="0" applyFont="1" applyFill="1" applyBorder="1" applyAlignment="1" applyProtection="1">
      <alignment horizontal="center" vertical="top" wrapText="1"/>
      <protection hidden="1"/>
    </xf>
    <xf numFmtId="0" fontId="15" fillId="7" borderId="2" xfId="0" applyFont="1" applyFill="1" applyBorder="1" applyAlignment="1" applyProtection="1">
      <alignment horizontal="center" vertical="top" wrapText="1"/>
      <protection hidden="1"/>
    </xf>
    <xf numFmtId="0" fontId="15" fillId="7" borderId="4" xfId="0" applyFont="1" applyFill="1" applyBorder="1" applyAlignment="1" applyProtection="1">
      <alignment horizontal="center" vertical="top" wrapText="1"/>
      <protection hidden="1"/>
    </xf>
    <xf numFmtId="0" fontId="15" fillId="7" borderId="3" xfId="0" applyFont="1" applyFill="1" applyBorder="1" applyAlignment="1" applyProtection="1">
      <alignment horizontal="center" vertical="top" wrapText="1"/>
      <protection hidden="1"/>
    </xf>
    <xf numFmtId="0" fontId="15" fillId="7" borderId="0" xfId="0" applyFont="1" applyFill="1" applyBorder="1" applyAlignment="1" applyProtection="1">
      <alignment horizontal="center" vertical="top" wrapText="1"/>
      <protection hidden="1"/>
    </xf>
    <xf numFmtId="0" fontId="15" fillId="7" borderId="5" xfId="0" applyFont="1" applyFill="1" applyBorder="1" applyAlignment="1" applyProtection="1">
      <alignment horizontal="center" vertical="top" wrapText="1"/>
      <protection hidden="1"/>
    </xf>
    <xf numFmtId="0" fontId="15" fillId="7" borderId="11" xfId="0" applyFont="1" applyFill="1" applyBorder="1" applyAlignment="1" applyProtection="1">
      <alignment horizontal="center" vertical="top" wrapText="1"/>
      <protection hidden="1"/>
    </xf>
    <xf numFmtId="0" fontId="15" fillId="7" borderId="7" xfId="0" applyFont="1" applyFill="1" applyBorder="1" applyAlignment="1" applyProtection="1">
      <alignment horizontal="center" vertical="top" wrapText="1"/>
      <protection hidden="1"/>
    </xf>
    <xf numFmtId="0" fontId="15" fillId="7" borderId="6" xfId="0" applyFont="1" applyFill="1" applyBorder="1" applyAlignment="1" applyProtection="1">
      <alignment horizontal="center" vertical="top" wrapText="1"/>
      <protection hidden="1"/>
    </xf>
  </cellXfs>
  <cellStyles count="6">
    <cellStyle name="Millares" xfId="4" builtinId="3"/>
    <cellStyle name="Millares 2" xfId="2"/>
    <cellStyle name="Moneda" xfId="3" builtinId="4"/>
    <cellStyle name="Normal" xfId="0" builtinId="0"/>
    <cellStyle name="Normal 2" xfId="1"/>
    <cellStyle name="Porcentaje" xfId="5" builtinId="5"/>
  </cellStyles>
  <dxfs count="0"/>
  <tableStyles count="0" defaultTableStyle="TableStyleMedium2" defaultPivotStyle="PivotStyleMedium9"/>
  <colors>
    <mruColors>
      <color rgb="FFE9C255"/>
      <color rgb="FFC4D79B"/>
      <color rgb="FFD8E4BC"/>
      <color rgb="FF65FFB9"/>
      <color rgb="FFFFCC00"/>
      <color rgb="FFCCCC00"/>
      <color rgb="FFF6F28E"/>
      <color rgb="FFFF9900"/>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16</xdr:col>
      <xdr:colOff>0</xdr:colOff>
      <xdr:row>1</xdr:row>
      <xdr:rowOff>309125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4499167" cy="690124"/>
        </a:xfrm>
        <a:prstGeom prst="rect">
          <a:avLst/>
        </a:prstGeom>
      </xdr:spPr>
    </xdr:pic>
    <xdr:clientData/>
  </xdr:twoCellAnchor>
  <xdr:twoCellAnchor editAs="oneCell">
    <xdr:from>
      <xdr:col>3</xdr:col>
      <xdr:colOff>465666</xdr:colOff>
      <xdr:row>34</xdr:row>
      <xdr:rowOff>21167</xdr:rowOff>
    </xdr:from>
    <xdr:to>
      <xdr:col>14</xdr:col>
      <xdr:colOff>4233</xdr:colOff>
      <xdr:row>38</xdr:row>
      <xdr:rowOff>95798</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3083" y="11588750"/>
          <a:ext cx="10058400" cy="9318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O124"/>
  <sheetViews>
    <sheetView tabSelected="1" topLeftCell="A16" zoomScale="50" zoomScaleNormal="50" workbookViewId="0">
      <selection activeCell="A40" sqref="A40:XFD41"/>
    </sheetView>
  </sheetViews>
  <sheetFormatPr baseColWidth="10" defaultColWidth="0" defaultRowHeight="15" zeroHeight="1" x14ac:dyDescent="0.25"/>
  <cols>
    <col min="1" max="1" width="13.28515625" style="2" customWidth="1"/>
    <col min="2" max="2" width="6.85546875" style="2" customWidth="1"/>
    <col min="3" max="3" width="6.28515625" style="2" customWidth="1"/>
    <col min="4" max="4" width="21" style="2" customWidth="1"/>
    <col min="5" max="5" width="16.5703125" style="2" customWidth="1"/>
    <col min="6" max="6" width="8.42578125" style="2" customWidth="1"/>
    <col min="7" max="7" width="13.140625" style="2" customWidth="1"/>
    <col min="8" max="9" width="16.7109375" style="2" customWidth="1"/>
    <col min="10" max="10" width="7.85546875" style="2" customWidth="1"/>
    <col min="11" max="11" width="7.42578125" style="2" customWidth="1"/>
    <col min="12" max="15" width="16.7109375" style="2" customWidth="1"/>
    <col min="16" max="16" width="16.42578125" style="2" customWidth="1"/>
    <col min="17" max="25" width="15.140625" style="2" hidden="1" customWidth="1"/>
    <col min="26" max="26" width="29.85546875" style="2" hidden="1" customWidth="1"/>
    <col min="27" max="38" width="15.140625" style="2" hidden="1" customWidth="1"/>
    <col min="39" max="39" width="28" style="2" hidden="1" customWidth="1"/>
    <col min="40" max="85" width="15.140625" style="2" hidden="1" customWidth="1"/>
    <col min="86" max="86" width="26.42578125" style="2" hidden="1" customWidth="1"/>
    <col min="87" max="16384" width="15.140625" style="2" hidden="1"/>
  </cols>
  <sheetData>
    <row r="1" spans="1:119" ht="30" customHeight="1" x14ac:dyDescent="0.25">
      <c r="A1" s="31"/>
      <c r="B1" s="32"/>
      <c r="C1" s="32"/>
      <c r="D1" s="32"/>
      <c r="E1" s="32"/>
      <c r="F1" s="32"/>
      <c r="G1" s="32"/>
      <c r="H1" s="32"/>
      <c r="I1" s="32"/>
      <c r="J1" s="32"/>
      <c r="K1" s="32"/>
      <c r="L1" s="32"/>
      <c r="M1" s="32"/>
      <c r="N1" s="32"/>
      <c r="O1" s="32"/>
      <c r="P1" s="33"/>
    </row>
    <row r="2" spans="1:119" ht="24.75" customHeight="1" thickBot="1" x14ac:dyDescent="0.3">
      <c r="A2" s="34"/>
      <c r="B2" s="35"/>
      <c r="C2" s="35"/>
      <c r="D2" s="35"/>
      <c r="E2" s="35"/>
      <c r="F2" s="35"/>
      <c r="G2" s="35"/>
      <c r="H2" s="35"/>
      <c r="I2" s="35"/>
      <c r="J2" s="35"/>
      <c r="K2" s="35"/>
      <c r="L2" s="35"/>
      <c r="M2" s="35"/>
      <c r="N2" s="35"/>
      <c r="O2" s="35"/>
      <c r="P2" s="36"/>
    </row>
    <row r="3" spans="1:119" ht="32.25" customHeight="1" thickBot="1" x14ac:dyDescent="0.3">
      <c r="A3" s="76" t="s">
        <v>110</v>
      </c>
      <c r="B3" s="77"/>
      <c r="C3" s="72" t="s">
        <v>49</v>
      </c>
      <c r="D3" s="73"/>
      <c r="E3" s="56" t="s">
        <v>93</v>
      </c>
      <c r="F3" s="57"/>
      <c r="G3" s="57"/>
      <c r="H3" s="57"/>
      <c r="I3" s="57"/>
      <c r="J3" s="58"/>
      <c r="K3" s="95" t="s">
        <v>118</v>
      </c>
      <c r="L3" s="96"/>
      <c r="M3" s="96"/>
      <c r="N3" s="96"/>
      <c r="O3" s="96"/>
      <c r="P3" s="97"/>
    </row>
    <row r="4" spans="1:119" ht="30.75" customHeight="1" thickBot="1" x14ac:dyDescent="0.55000000000000004">
      <c r="A4" s="76"/>
      <c r="B4" s="77"/>
      <c r="C4" s="74" t="s">
        <v>81</v>
      </c>
      <c r="D4" s="75"/>
      <c r="E4" s="59">
        <v>50</v>
      </c>
      <c r="F4" s="60"/>
      <c r="G4" s="60"/>
      <c r="H4" s="61"/>
      <c r="I4" s="81" t="s">
        <v>75</v>
      </c>
      <c r="J4" s="82"/>
      <c r="K4" s="98"/>
      <c r="L4" s="99"/>
      <c r="M4" s="99"/>
      <c r="N4" s="99"/>
      <c r="O4" s="99"/>
      <c r="P4" s="100"/>
      <c r="AB4" s="6" t="s">
        <v>42</v>
      </c>
      <c r="AC4" s="6"/>
      <c r="AD4" s="6"/>
      <c r="AE4" s="6"/>
      <c r="AN4" s="6" t="s">
        <v>2</v>
      </c>
      <c r="AO4" s="6"/>
      <c r="AP4" s="6"/>
      <c r="AQ4" s="6"/>
      <c r="AR4" s="6"/>
      <c r="AZ4" s="6" t="s">
        <v>3</v>
      </c>
      <c r="BL4" s="7" t="s">
        <v>102</v>
      </c>
      <c r="BM4" s="7"/>
      <c r="BW4" s="7" t="s">
        <v>103</v>
      </c>
      <c r="CI4" s="2" t="s">
        <v>111</v>
      </c>
      <c r="CT4" s="19" t="s">
        <v>112</v>
      </c>
      <c r="DE4" s="19" t="s">
        <v>113</v>
      </c>
    </row>
    <row r="5" spans="1:119" ht="29.25" customHeight="1" thickBot="1" x14ac:dyDescent="0.5">
      <c r="A5" s="76"/>
      <c r="B5" s="77"/>
      <c r="C5" s="83" t="str">
        <f>IF(E4=0,I70,IF(E4=30,I71,IF(E4=40,I72,IF(E4=50,I73,IF(E4=60,I74,IF(E4=70,I75,IF(E4=80,I76,IF(E4=90,I77,IF(E4=100,I78,IF(E4=110,I79,IF(E4=120,I80,"Ingrese una antigüedad válida")))))))))))</f>
        <v>Más de 7 años trabajados y menos de 10 años</v>
      </c>
      <c r="D5" s="84"/>
      <c r="E5" s="84"/>
      <c r="F5" s="84"/>
      <c r="G5" s="84"/>
      <c r="H5" s="84"/>
      <c r="I5" s="84"/>
      <c r="J5" s="85"/>
      <c r="K5" s="98"/>
      <c r="L5" s="99"/>
      <c r="M5" s="99"/>
      <c r="N5" s="99"/>
      <c r="O5" s="99"/>
      <c r="P5" s="100"/>
      <c r="Z5" s="6"/>
      <c r="AB5" s="8">
        <v>1</v>
      </c>
      <c r="AC5" s="8">
        <v>2</v>
      </c>
      <c r="AD5" s="8">
        <v>3</v>
      </c>
      <c r="AE5" s="8">
        <v>4</v>
      </c>
      <c r="AF5" s="8">
        <v>5</v>
      </c>
      <c r="AG5" s="8">
        <v>6</v>
      </c>
      <c r="AH5" s="8">
        <v>7</v>
      </c>
      <c r="AI5" s="8">
        <v>8</v>
      </c>
      <c r="AJ5" s="8">
        <v>9</v>
      </c>
      <c r="AK5" s="8">
        <v>10</v>
      </c>
      <c r="AL5" s="8">
        <v>11</v>
      </c>
      <c r="AN5" s="8">
        <v>1</v>
      </c>
      <c r="AO5" s="8">
        <v>2</v>
      </c>
      <c r="AP5" s="8">
        <v>3</v>
      </c>
      <c r="AQ5" s="8">
        <v>4</v>
      </c>
      <c r="AR5" s="8">
        <v>5</v>
      </c>
      <c r="AS5" s="8">
        <v>6</v>
      </c>
      <c r="AT5" s="8">
        <v>7</v>
      </c>
      <c r="AU5" s="8">
        <v>8</v>
      </c>
      <c r="AV5" s="8">
        <v>9</v>
      </c>
      <c r="AW5" s="8">
        <v>10</v>
      </c>
      <c r="AX5" s="8">
        <v>11</v>
      </c>
      <c r="AZ5" s="8">
        <v>1</v>
      </c>
      <c r="BA5" s="8">
        <v>2</v>
      </c>
      <c r="BB5" s="8">
        <v>3</v>
      </c>
      <c r="BC5" s="8">
        <v>4</v>
      </c>
      <c r="BD5" s="8">
        <v>5</v>
      </c>
      <c r="BE5" s="8">
        <v>6</v>
      </c>
      <c r="BF5" s="8">
        <v>7</v>
      </c>
      <c r="BG5" s="8">
        <v>8</v>
      </c>
      <c r="BH5" s="8">
        <v>9</v>
      </c>
      <c r="BI5" s="8">
        <v>10</v>
      </c>
      <c r="BJ5" s="8">
        <v>11</v>
      </c>
      <c r="BL5" s="8">
        <v>1</v>
      </c>
      <c r="BM5" s="8">
        <v>2</v>
      </c>
      <c r="BN5" s="8">
        <v>3</v>
      </c>
      <c r="BO5" s="8">
        <v>4</v>
      </c>
      <c r="BP5" s="8">
        <v>5</v>
      </c>
      <c r="BQ5" s="8">
        <v>6</v>
      </c>
      <c r="BR5" s="8">
        <v>7</v>
      </c>
      <c r="BS5" s="8">
        <v>8</v>
      </c>
      <c r="BT5" s="8">
        <v>9</v>
      </c>
      <c r="BU5" s="8">
        <v>10</v>
      </c>
      <c r="BV5" s="8">
        <v>11</v>
      </c>
      <c r="BW5" s="8">
        <v>1</v>
      </c>
      <c r="BX5" s="8">
        <v>2</v>
      </c>
      <c r="BY5" s="8">
        <v>3</v>
      </c>
      <c r="BZ5" s="8">
        <v>4</v>
      </c>
      <c r="CA5" s="8">
        <v>5</v>
      </c>
      <c r="CB5" s="8">
        <v>6</v>
      </c>
      <c r="CC5" s="8">
        <v>7</v>
      </c>
      <c r="CD5" s="8">
        <v>8</v>
      </c>
      <c r="CE5" s="8">
        <v>9</v>
      </c>
      <c r="CF5" s="8">
        <v>10</v>
      </c>
      <c r="CG5" s="8">
        <v>11</v>
      </c>
      <c r="CI5" s="8">
        <v>1</v>
      </c>
      <c r="CJ5" s="8">
        <v>2</v>
      </c>
      <c r="CK5" s="8">
        <v>3</v>
      </c>
      <c r="CL5" s="8">
        <v>4</v>
      </c>
      <c r="CM5" s="8">
        <v>5</v>
      </c>
      <c r="CN5" s="8">
        <v>6</v>
      </c>
      <c r="CO5" s="8">
        <v>7</v>
      </c>
      <c r="CP5" s="8">
        <v>8</v>
      </c>
      <c r="CQ5" s="8">
        <v>9</v>
      </c>
      <c r="CR5" s="8">
        <v>10</v>
      </c>
      <c r="CS5" s="8">
        <v>11</v>
      </c>
      <c r="CT5" s="8">
        <v>1</v>
      </c>
      <c r="CU5" s="8">
        <v>2</v>
      </c>
      <c r="CV5" s="8">
        <v>3</v>
      </c>
      <c r="CW5" s="8">
        <v>4</v>
      </c>
      <c r="CX5" s="8">
        <v>5</v>
      </c>
      <c r="CY5" s="8">
        <v>6</v>
      </c>
      <c r="CZ5" s="8">
        <v>7</v>
      </c>
      <c r="DA5" s="8">
        <v>8</v>
      </c>
      <c r="DB5" s="8">
        <v>9</v>
      </c>
      <c r="DC5" s="8">
        <v>10</v>
      </c>
      <c r="DD5" s="8">
        <v>11</v>
      </c>
      <c r="DE5" s="8">
        <v>1</v>
      </c>
      <c r="DF5" s="8">
        <v>2</v>
      </c>
      <c r="DG5" s="8">
        <v>3</v>
      </c>
      <c r="DH5" s="8">
        <v>4</v>
      </c>
      <c r="DI5" s="8">
        <v>5</v>
      </c>
      <c r="DJ5" s="8">
        <v>6</v>
      </c>
      <c r="DK5" s="8">
        <v>7</v>
      </c>
      <c r="DL5" s="8">
        <v>8</v>
      </c>
      <c r="DM5" s="8">
        <v>9</v>
      </c>
      <c r="DN5" s="8">
        <v>10</v>
      </c>
      <c r="DO5" s="8">
        <v>11</v>
      </c>
    </row>
    <row r="6" spans="1:119" ht="27.75" customHeight="1" x14ac:dyDescent="0.35">
      <c r="A6" s="21"/>
      <c r="B6" s="21"/>
      <c r="C6" s="21"/>
      <c r="D6" s="21"/>
      <c r="E6" s="21"/>
      <c r="F6" s="21"/>
      <c r="G6" s="21"/>
      <c r="H6" s="21"/>
      <c r="I6" s="21"/>
      <c r="J6" s="21"/>
      <c r="K6" s="98"/>
      <c r="L6" s="99"/>
      <c r="M6" s="99"/>
      <c r="N6" s="99"/>
      <c r="O6" s="99"/>
      <c r="P6" s="100"/>
      <c r="Y6" s="9">
        <f>IF(E3=Z6,1,IF(E3=Z7,2,IF(E3=Z8,3,IF(E3=Z9,4,IF(E3=Z10,5,IF(E3=Z11,6,IF(E3=Z12,7,IF(E3=Z13,8,IF(E3=Z14,9,IF(E3=Z15,10,IF(E3=Z16,11,IF(E3=Z17,12,IF(E3=Z18,13,IF(E3=Z19,14,IF(E3=Z20,15,IF(E3=Z21,16,IF(E3=Z22,17,IF(E3=Z23,18,IF(E3=Z24,19,IF(E3=Z25,20,IF(E3=Z26,21,IF(E3=Z27,22,IF(E3=Z28,23,IF(E3=Z29,24,IF(E3=Z30,25,IF(E3=Z31,26,IF(E3=Z32,27,IF(E3=Z33,28,IF(E3=Z34,29,IF(E3=Z35,30,IF(E3=Z36,31,IF(E3=Z37,32,IF(E3=Z38,33,IF(E3=Z39,34,IF(E3=Z40,35,IF(E3=Z41,36,IF(E3=Z42,37,IF(E3=Z43,38,IF(E3=Z44,39,IF(E3=Z45,40,IF(E3=Z46,41,IF(E3=Z47,42,IF(E3=Z48,43,IF(E3=Z49,44,IF(E3=Z50,45,)))))))))))))))))))))))))))))))))))))))))))))</f>
        <v>8</v>
      </c>
      <c r="Z6" s="10" t="s">
        <v>86</v>
      </c>
      <c r="AA6" s="2">
        <v>1</v>
      </c>
      <c r="AB6" s="15">
        <v>46940.444167095004</v>
      </c>
      <c r="AC6" s="15">
        <v>57772.22388903</v>
      </c>
      <c r="AD6" s="15">
        <v>61382.817129675008</v>
      </c>
      <c r="AE6" s="15">
        <v>64993.410370320002</v>
      </c>
      <c r="AF6" s="15">
        <v>68604.00361096501</v>
      </c>
      <c r="AG6" s="15">
        <v>72214.596851610011</v>
      </c>
      <c r="AH6" s="15">
        <v>75825.190092255012</v>
      </c>
      <c r="AI6" s="15">
        <v>79435.783332900013</v>
      </c>
      <c r="AJ6" s="15">
        <v>83046.376573545</v>
      </c>
      <c r="AK6" s="15">
        <v>86656.969814190015</v>
      </c>
      <c r="AL6" s="15">
        <v>90267.563054835002</v>
      </c>
      <c r="AM6" s="15" t="s">
        <v>4</v>
      </c>
      <c r="AN6" s="15">
        <v>56671.385585000004</v>
      </c>
      <c r="AO6" s="15">
        <v>70093.665290000004</v>
      </c>
      <c r="AP6" s="15">
        <v>74567.758525000012</v>
      </c>
      <c r="AQ6" s="15">
        <v>79041.851760000005</v>
      </c>
      <c r="AR6" s="15">
        <v>83515.944994999998</v>
      </c>
      <c r="AS6" s="15">
        <v>87990.038230000006</v>
      </c>
      <c r="AT6" s="15">
        <v>92464.131465000013</v>
      </c>
      <c r="AU6" s="15">
        <v>96938.224700000006</v>
      </c>
      <c r="AV6" s="15">
        <v>101412.317935</v>
      </c>
      <c r="AW6" s="15">
        <v>105886.41117000001</v>
      </c>
      <c r="AX6" s="15">
        <v>110360.504405</v>
      </c>
      <c r="AY6" s="15" t="s">
        <v>4</v>
      </c>
      <c r="AZ6" s="15">
        <v>9730.941417905</v>
      </c>
      <c r="BA6" s="15">
        <v>12321.441400970001</v>
      </c>
      <c r="BB6" s="15">
        <v>13184.941395325002</v>
      </c>
      <c r="BC6" s="15">
        <v>14048.441389680002</v>
      </c>
      <c r="BD6" s="15">
        <v>14911.941384034999</v>
      </c>
      <c r="BE6" s="15">
        <v>15775.441378390002</v>
      </c>
      <c r="BF6" s="15">
        <v>16638.941372745005</v>
      </c>
      <c r="BG6" s="15">
        <v>17502.441367100004</v>
      </c>
      <c r="BH6" s="15">
        <v>18365.941361455003</v>
      </c>
      <c r="BI6" s="15">
        <v>19229.441355810002</v>
      </c>
      <c r="BJ6" s="15">
        <v>20092.941350165001</v>
      </c>
      <c r="BK6" s="15" t="s">
        <v>4</v>
      </c>
      <c r="BL6" s="15">
        <v>8415.56</v>
      </c>
      <c r="BM6" s="15">
        <v>8415.56</v>
      </c>
      <c r="BN6" s="15">
        <v>8415.56</v>
      </c>
      <c r="BO6" s="15">
        <v>8415.56</v>
      </c>
      <c r="BP6" s="15">
        <v>8415.56</v>
      </c>
      <c r="BQ6" s="15">
        <v>8415.56</v>
      </c>
      <c r="BR6" s="15">
        <v>8415.56</v>
      </c>
      <c r="BS6" s="15">
        <v>8415.56</v>
      </c>
      <c r="BT6" s="15">
        <v>8415.56</v>
      </c>
      <c r="BU6" s="15">
        <v>8415.56</v>
      </c>
      <c r="BV6" s="15">
        <v>8415.56</v>
      </c>
      <c r="BW6" s="15">
        <v>2163.56</v>
      </c>
      <c r="BX6" s="15">
        <v>2163.56</v>
      </c>
      <c r="BY6" s="15">
        <v>2163.56</v>
      </c>
      <c r="BZ6" s="15">
        <v>2163.56</v>
      </c>
      <c r="CA6" s="15">
        <v>2163.56</v>
      </c>
      <c r="CB6" s="15">
        <v>2163.56</v>
      </c>
      <c r="CC6" s="15">
        <v>2163.56</v>
      </c>
      <c r="CD6" s="15">
        <v>2163.56</v>
      </c>
      <c r="CE6" s="15">
        <v>2163.56</v>
      </c>
      <c r="CF6" s="15">
        <v>2163.56</v>
      </c>
      <c r="CG6" s="15">
        <v>2163.56</v>
      </c>
      <c r="CH6" s="2" t="s">
        <v>4</v>
      </c>
      <c r="CI6" s="2">
        <v>40252.315666275004</v>
      </c>
      <c r="CJ6" s="2">
        <v>49538.851804350001</v>
      </c>
      <c r="CK6" s="2">
        <v>52634.363850375004</v>
      </c>
      <c r="CL6" s="2">
        <v>55729.875896400001</v>
      </c>
      <c r="CM6" s="2">
        <v>58825.387942424997</v>
      </c>
      <c r="CN6" s="2">
        <v>61920.899988450001</v>
      </c>
      <c r="CO6" s="2">
        <v>65016.412034475012</v>
      </c>
      <c r="CP6" s="2">
        <v>68111.924080500015</v>
      </c>
      <c r="CQ6" s="2">
        <v>71207.436126525019</v>
      </c>
      <c r="CR6" s="2">
        <v>74302.948172550023</v>
      </c>
      <c r="CS6" s="2">
        <v>77398.460218575012</v>
      </c>
      <c r="CT6" s="15">
        <v>4000</v>
      </c>
      <c r="CU6" s="15">
        <v>4000</v>
      </c>
      <c r="CV6" s="15">
        <v>4000</v>
      </c>
      <c r="CW6" s="15">
        <v>4000</v>
      </c>
      <c r="CX6" s="15">
        <v>4000</v>
      </c>
      <c r="CY6" s="15">
        <v>4000</v>
      </c>
      <c r="CZ6" s="15">
        <v>4000</v>
      </c>
      <c r="DA6" s="15">
        <v>4000</v>
      </c>
      <c r="DB6" s="15">
        <v>4000</v>
      </c>
      <c r="DC6" s="15">
        <v>4000</v>
      </c>
      <c r="DD6" s="15">
        <v>4000</v>
      </c>
      <c r="DE6" s="15">
        <v>3000</v>
      </c>
      <c r="DF6" s="15">
        <v>3000</v>
      </c>
      <c r="DG6" s="15">
        <v>3000</v>
      </c>
      <c r="DH6" s="15">
        <v>3000</v>
      </c>
      <c r="DI6" s="15">
        <v>3000</v>
      </c>
      <c r="DJ6" s="15">
        <v>3000</v>
      </c>
      <c r="DK6" s="15">
        <v>3000</v>
      </c>
      <c r="DL6" s="15">
        <v>3000</v>
      </c>
      <c r="DM6" s="15">
        <v>3000</v>
      </c>
      <c r="DN6" s="15">
        <v>3000</v>
      </c>
      <c r="DO6" s="15">
        <v>3000</v>
      </c>
    </row>
    <row r="7" spans="1:119" ht="8.25" customHeight="1" thickBot="1" x14ac:dyDescent="0.4">
      <c r="A7" s="21"/>
      <c r="B7" s="21"/>
      <c r="C7" s="21"/>
      <c r="D7" s="21"/>
      <c r="E7" s="21"/>
      <c r="F7" s="21"/>
      <c r="G7" s="21"/>
      <c r="H7" s="21"/>
      <c r="I7" s="21"/>
      <c r="J7" s="21"/>
      <c r="K7" s="98"/>
      <c r="L7" s="99"/>
      <c r="M7" s="99"/>
      <c r="N7" s="99"/>
      <c r="O7" s="99"/>
      <c r="P7" s="100"/>
      <c r="Z7" s="10" t="s">
        <v>87</v>
      </c>
      <c r="AA7" s="2">
        <v>2</v>
      </c>
      <c r="AB7" s="15">
        <v>44977.084788344997</v>
      </c>
      <c r="AC7" s="15">
        <v>55273.402861529998</v>
      </c>
      <c r="AD7" s="15">
        <v>58705.508885925003</v>
      </c>
      <c r="AE7" s="15">
        <v>62137.614910319993</v>
      </c>
      <c r="AF7" s="15">
        <v>65569.720934715006</v>
      </c>
      <c r="AG7" s="15">
        <v>69001.826959109996</v>
      </c>
      <c r="AH7" s="15">
        <v>72433.932983505016</v>
      </c>
      <c r="AI7" s="15">
        <v>75866.039007900006</v>
      </c>
      <c r="AJ7" s="15">
        <v>79298.145032295011</v>
      </c>
      <c r="AK7" s="15">
        <v>82730.251056690002</v>
      </c>
      <c r="AL7" s="15">
        <v>86162.357081084992</v>
      </c>
      <c r="AM7" s="15" t="s">
        <v>5</v>
      </c>
      <c r="AN7" s="15">
        <v>54238.474334999999</v>
      </c>
      <c r="AO7" s="15">
        <v>66997.232789999995</v>
      </c>
      <c r="AP7" s="15">
        <v>71250.152275</v>
      </c>
      <c r="AQ7" s="15">
        <v>75503.071759999992</v>
      </c>
      <c r="AR7" s="15">
        <v>79755.991244999997</v>
      </c>
      <c r="AS7" s="15">
        <v>84008.910729999989</v>
      </c>
      <c r="AT7" s="15">
        <v>88261.830215000009</v>
      </c>
      <c r="AU7" s="15">
        <v>92514.7497</v>
      </c>
      <c r="AV7" s="15">
        <v>96767.669185000006</v>
      </c>
      <c r="AW7" s="15">
        <v>101020.58867</v>
      </c>
      <c r="AX7" s="15">
        <v>105273.50815499999</v>
      </c>
      <c r="AY7" s="15" t="s">
        <v>5</v>
      </c>
      <c r="AZ7" s="15">
        <v>9261.3895466550002</v>
      </c>
      <c r="BA7" s="15">
        <v>11723.829928469999</v>
      </c>
      <c r="BB7" s="15">
        <v>12544.643389075</v>
      </c>
      <c r="BC7" s="15">
        <v>13365.456849679998</v>
      </c>
      <c r="BD7" s="15">
        <v>14186.270310284999</v>
      </c>
      <c r="BE7" s="15">
        <v>15007.08377089</v>
      </c>
      <c r="BF7" s="15">
        <v>15827.897231495001</v>
      </c>
      <c r="BG7" s="15">
        <v>16648.710692100001</v>
      </c>
      <c r="BH7" s="15">
        <v>17469.524152705002</v>
      </c>
      <c r="BI7" s="15">
        <v>18290.337613310003</v>
      </c>
      <c r="BJ7" s="15">
        <v>19111.151073915</v>
      </c>
      <c r="BK7" s="15" t="s">
        <v>5</v>
      </c>
      <c r="BL7" s="15">
        <v>8415.56</v>
      </c>
      <c r="BM7" s="15">
        <v>8415.56</v>
      </c>
      <c r="BN7" s="15">
        <v>8415.56</v>
      </c>
      <c r="BO7" s="15">
        <v>8415.56</v>
      </c>
      <c r="BP7" s="15">
        <v>8415.56</v>
      </c>
      <c r="BQ7" s="15">
        <v>8415.56</v>
      </c>
      <c r="BR7" s="15">
        <v>8415.56</v>
      </c>
      <c r="BS7" s="15">
        <v>8415.56</v>
      </c>
      <c r="BT7" s="15">
        <v>8415.56</v>
      </c>
      <c r="BU7" s="15">
        <v>8415.56</v>
      </c>
      <c r="BV7" s="15">
        <v>8415.56</v>
      </c>
      <c r="BW7" s="15">
        <v>2163.56</v>
      </c>
      <c r="BX7" s="15">
        <v>2163.56</v>
      </c>
      <c r="BY7" s="15">
        <v>2163.56</v>
      </c>
      <c r="BZ7" s="15">
        <v>2163.56</v>
      </c>
      <c r="CA7" s="15">
        <v>2163.56</v>
      </c>
      <c r="CB7" s="15">
        <v>2163.56</v>
      </c>
      <c r="CC7" s="15">
        <v>2163.56</v>
      </c>
      <c r="CD7" s="15">
        <v>2163.56</v>
      </c>
      <c r="CE7" s="15">
        <v>2163.56</v>
      </c>
      <c r="CF7" s="15">
        <v>2163.56</v>
      </c>
      <c r="CG7" s="15">
        <v>2163.56</v>
      </c>
      <c r="CH7" s="2" t="s">
        <v>5</v>
      </c>
      <c r="CI7" s="2">
        <v>38569.513872525</v>
      </c>
      <c r="CJ7" s="2">
        <v>47397.104066849999</v>
      </c>
      <c r="CK7" s="2">
        <v>50339.634131625004</v>
      </c>
      <c r="CL7" s="2">
        <v>53282.164196400001</v>
      </c>
      <c r="CM7" s="2">
        <v>56224.694261175006</v>
      </c>
      <c r="CN7" s="2">
        <v>59167.224325949996</v>
      </c>
      <c r="CO7" s="2">
        <v>62109.754390725</v>
      </c>
      <c r="CP7" s="2">
        <v>65052.284455500012</v>
      </c>
      <c r="CQ7" s="2">
        <v>67994.814520275017</v>
      </c>
      <c r="CR7" s="2">
        <v>70937.344585049999</v>
      </c>
      <c r="CS7" s="2">
        <v>73879.874649824997</v>
      </c>
      <c r="CT7" s="15">
        <v>4000</v>
      </c>
      <c r="CU7" s="15">
        <v>4000</v>
      </c>
      <c r="CV7" s="15">
        <v>4000</v>
      </c>
      <c r="CW7" s="15">
        <v>4000</v>
      </c>
      <c r="CX7" s="15">
        <v>4000</v>
      </c>
      <c r="CY7" s="15">
        <v>4000</v>
      </c>
      <c r="CZ7" s="15">
        <v>4000</v>
      </c>
      <c r="DA7" s="15">
        <v>4000</v>
      </c>
      <c r="DB7" s="15">
        <v>4000</v>
      </c>
      <c r="DC7" s="15">
        <v>4000</v>
      </c>
      <c r="DD7" s="15">
        <v>4000</v>
      </c>
      <c r="DE7" s="15">
        <v>3000</v>
      </c>
      <c r="DF7" s="15">
        <v>3000</v>
      </c>
      <c r="DG7" s="15">
        <v>3000</v>
      </c>
      <c r="DH7" s="15">
        <v>3000</v>
      </c>
      <c r="DI7" s="15">
        <v>3000</v>
      </c>
      <c r="DJ7" s="15">
        <v>3000</v>
      </c>
      <c r="DK7" s="15">
        <v>3000</v>
      </c>
      <c r="DL7" s="15">
        <v>3000</v>
      </c>
      <c r="DM7" s="15">
        <v>3000</v>
      </c>
      <c r="DN7" s="15">
        <v>3000</v>
      </c>
      <c r="DO7" s="15">
        <v>3000</v>
      </c>
    </row>
    <row r="8" spans="1:119" ht="28.5" customHeight="1" thickBot="1" x14ac:dyDescent="0.55000000000000004">
      <c r="A8" s="21"/>
      <c r="B8" s="21"/>
      <c r="C8" s="86" t="s">
        <v>43</v>
      </c>
      <c r="D8" s="87"/>
      <c r="E8" s="87"/>
      <c r="F8" s="88"/>
      <c r="G8" s="24">
        <f>INDEX(AN6:AX33,Y6,E71)</f>
        <v>26528.446336000001</v>
      </c>
      <c r="H8" s="25"/>
      <c r="I8" s="25"/>
      <c r="J8" s="26"/>
      <c r="K8" s="98"/>
      <c r="L8" s="99"/>
      <c r="M8" s="99"/>
      <c r="N8" s="99"/>
      <c r="O8" s="99"/>
      <c r="P8" s="100"/>
      <c r="Z8" s="10" t="s">
        <v>88</v>
      </c>
      <c r="AA8" s="2">
        <v>3</v>
      </c>
      <c r="AB8" s="15">
        <v>22399.996459999998</v>
      </c>
      <c r="AC8" s="15">
        <v>25536.977818799998</v>
      </c>
      <c r="AD8" s="15">
        <v>27103.050573000004</v>
      </c>
      <c r="AE8" s="15">
        <v>28669.123327199999</v>
      </c>
      <c r="AF8" s="15">
        <v>30235.196081400001</v>
      </c>
      <c r="AG8" s="15">
        <v>31801.2688356</v>
      </c>
      <c r="AH8" s="15">
        <v>33367.341589800009</v>
      </c>
      <c r="AI8" s="15">
        <v>34933.414344000004</v>
      </c>
      <c r="AJ8" s="15">
        <v>36499.487098200007</v>
      </c>
      <c r="AK8" s="15">
        <v>38065.559852400002</v>
      </c>
      <c r="AL8" s="15">
        <v>39631.632606600004</v>
      </c>
      <c r="AM8" s="15" t="s">
        <v>6</v>
      </c>
      <c r="AN8" s="15">
        <v>26636.1335038</v>
      </c>
      <c r="AO8" s="15">
        <v>30896.7284</v>
      </c>
      <c r="AP8" s="15">
        <v>32837.339000000007</v>
      </c>
      <c r="AQ8" s="15">
        <v>34777.9496</v>
      </c>
      <c r="AR8" s="15">
        <v>36718.5602</v>
      </c>
      <c r="AS8" s="15">
        <v>38659.1708</v>
      </c>
      <c r="AT8" s="15">
        <v>40599.781400000007</v>
      </c>
      <c r="AU8" s="15">
        <v>42540.392</v>
      </c>
      <c r="AV8" s="15">
        <v>44481.0026</v>
      </c>
      <c r="AW8" s="15">
        <v>46421.6132</v>
      </c>
      <c r="AX8" s="15">
        <v>48362.2238</v>
      </c>
      <c r="AY8" s="15" t="s">
        <v>6</v>
      </c>
      <c r="AZ8" s="15">
        <v>4236.1370438000004</v>
      </c>
      <c r="BA8" s="15">
        <v>5359.7505811999999</v>
      </c>
      <c r="BB8" s="15">
        <v>5734.2884270000004</v>
      </c>
      <c r="BC8" s="15">
        <v>6108.8262728</v>
      </c>
      <c r="BD8" s="15">
        <v>6483.3641185999995</v>
      </c>
      <c r="BE8" s="15">
        <v>6857.9019644</v>
      </c>
      <c r="BF8" s="15">
        <v>7232.4398102000014</v>
      </c>
      <c r="BG8" s="15">
        <v>7606.9776560000009</v>
      </c>
      <c r="BH8" s="15">
        <v>7981.5155018000005</v>
      </c>
      <c r="BI8" s="15">
        <v>8356.0533476000001</v>
      </c>
      <c r="BJ8" s="15">
        <v>8730.5911934000014</v>
      </c>
      <c r="BK8" s="15" t="s">
        <v>6</v>
      </c>
      <c r="BL8" s="15">
        <v>5769.0169037999995</v>
      </c>
      <c r="BM8" s="15">
        <v>4207.78</v>
      </c>
      <c r="BN8" s="15">
        <v>4207.78</v>
      </c>
      <c r="BO8" s="15">
        <v>4207.78</v>
      </c>
      <c r="BP8" s="15">
        <v>4207.78</v>
      </c>
      <c r="BQ8" s="15">
        <v>4207.78</v>
      </c>
      <c r="BR8" s="15">
        <v>4207.78</v>
      </c>
      <c r="BS8" s="15">
        <v>4207.78</v>
      </c>
      <c r="BT8" s="15">
        <v>4207.78</v>
      </c>
      <c r="BU8" s="15">
        <v>4207.78</v>
      </c>
      <c r="BV8" s="15">
        <v>4207.78</v>
      </c>
      <c r="BW8" s="15">
        <v>1081.78</v>
      </c>
      <c r="BX8" s="15">
        <v>1081.78</v>
      </c>
      <c r="BY8" s="15">
        <v>1081.78</v>
      </c>
      <c r="BZ8" s="15">
        <v>1081.78</v>
      </c>
      <c r="CA8" s="15">
        <v>1081.78</v>
      </c>
      <c r="CB8" s="15">
        <v>1081.78</v>
      </c>
      <c r="CC8" s="15">
        <v>1081.78</v>
      </c>
      <c r="CD8" s="15">
        <v>1081.78</v>
      </c>
      <c r="CE8" s="15">
        <v>1081.78</v>
      </c>
      <c r="CF8" s="15">
        <v>1081.78</v>
      </c>
      <c r="CG8" s="15">
        <v>1081.78</v>
      </c>
      <c r="CH8" s="2" t="s">
        <v>6</v>
      </c>
      <c r="CI8" s="2">
        <v>18487.002779999999</v>
      </c>
      <c r="CJ8" s="2">
        <v>21898.872005999998</v>
      </c>
      <c r="CK8" s="2">
        <v>23241.588465000001</v>
      </c>
      <c r="CL8" s="2">
        <v>24584.304924</v>
      </c>
      <c r="CM8" s="2">
        <v>25927.021382999999</v>
      </c>
      <c r="CN8" s="2">
        <v>27269.737841999999</v>
      </c>
      <c r="CO8" s="2">
        <v>28612.454300999998</v>
      </c>
      <c r="CP8" s="2">
        <v>29955.170759999997</v>
      </c>
      <c r="CQ8" s="2">
        <v>31297.887218999997</v>
      </c>
      <c r="CR8" s="2">
        <v>32640.603677999996</v>
      </c>
      <c r="CS8" s="2">
        <v>33983.320137000002</v>
      </c>
      <c r="CT8" s="15">
        <v>2000</v>
      </c>
      <c r="CU8" s="15">
        <v>2000</v>
      </c>
      <c r="CV8" s="15">
        <v>2000</v>
      </c>
      <c r="CW8" s="15">
        <v>2000</v>
      </c>
      <c r="CX8" s="15">
        <v>2000</v>
      </c>
      <c r="CY8" s="15">
        <v>2000</v>
      </c>
      <c r="CZ8" s="15">
        <v>2000</v>
      </c>
      <c r="DA8" s="15">
        <v>2000</v>
      </c>
      <c r="DB8" s="15">
        <v>2000</v>
      </c>
      <c r="DC8" s="15">
        <v>2000</v>
      </c>
      <c r="DD8" s="15">
        <v>2000</v>
      </c>
      <c r="DE8" s="15">
        <v>1500</v>
      </c>
      <c r="DF8" s="15">
        <v>1500</v>
      </c>
      <c r="DG8" s="15">
        <v>1500</v>
      </c>
      <c r="DH8" s="15">
        <v>1500</v>
      </c>
      <c r="DI8" s="15">
        <v>1500</v>
      </c>
      <c r="DJ8" s="15">
        <v>1500</v>
      </c>
      <c r="DK8" s="15">
        <v>1500</v>
      </c>
      <c r="DL8" s="15">
        <v>1500</v>
      </c>
      <c r="DM8" s="15">
        <v>1500</v>
      </c>
      <c r="DN8" s="15">
        <v>1500</v>
      </c>
      <c r="DO8" s="15">
        <v>1500</v>
      </c>
    </row>
    <row r="9" spans="1:119" ht="29.25" customHeight="1" thickBot="1" x14ac:dyDescent="0.55000000000000004">
      <c r="A9" s="21"/>
      <c r="B9" s="21"/>
      <c r="C9" s="53" t="s">
        <v>44</v>
      </c>
      <c r="D9" s="54"/>
      <c r="E9" s="54"/>
      <c r="F9" s="55"/>
      <c r="G9" s="49">
        <f>INDEX(AZ6:BJ33,Y6,E71)+L12</f>
        <v>4128.4498760000006</v>
      </c>
      <c r="H9" s="50"/>
      <c r="I9" s="50"/>
      <c r="J9" s="51"/>
      <c r="K9" s="98"/>
      <c r="L9" s="99"/>
      <c r="M9" s="99"/>
      <c r="N9" s="99"/>
      <c r="O9" s="99"/>
      <c r="P9" s="100"/>
      <c r="Z9" s="10" t="s">
        <v>89</v>
      </c>
      <c r="AA9" s="2">
        <v>4</v>
      </c>
      <c r="AB9" s="15">
        <v>22399.996459999998</v>
      </c>
      <c r="AC9" s="15">
        <v>22582.249444649995</v>
      </c>
      <c r="AD9" s="15">
        <v>23937.270172125001</v>
      </c>
      <c r="AE9" s="15">
        <v>25292.290899599993</v>
      </c>
      <c r="AF9" s="15">
        <v>26647.311627074992</v>
      </c>
      <c r="AG9" s="15">
        <v>28002.332354549999</v>
      </c>
      <c r="AH9" s="15">
        <v>29357.353082024998</v>
      </c>
      <c r="AI9" s="15">
        <v>30712.373809499997</v>
      </c>
      <c r="AJ9" s="15">
        <v>32067.394536974996</v>
      </c>
      <c r="AK9" s="15">
        <v>33422.415264449999</v>
      </c>
      <c r="AL9" s="15">
        <v>34777.435991924998</v>
      </c>
      <c r="AM9" s="15" t="s">
        <v>7</v>
      </c>
      <c r="AN9" s="15">
        <v>26080.912372774997</v>
      </c>
      <c r="AO9" s="15">
        <v>27235.354949999997</v>
      </c>
      <c r="AP9" s="15">
        <v>28914.438875</v>
      </c>
      <c r="AQ9" s="15">
        <v>30593.522799999995</v>
      </c>
      <c r="AR9" s="15">
        <v>32272.606724999994</v>
      </c>
      <c r="AS9" s="15">
        <v>33951.690649999997</v>
      </c>
      <c r="AT9" s="15">
        <v>35630.774574999996</v>
      </c>
      <c r="AU9" s="15">
        <v>37309.858499999995</v>
      </c>
      <c r="AV9" s="15">
        <v>38988.942424999994</v>
      </c>
      <c r="AW9" s="15">
        <v>40668.026349999993</v>
      </c>
      <c r="AX9" s="15">
        <v>42347.110274999992</v>
      </c>
      <c r="AY9" s="15" t="s">
        <v>7</v>
      </c>
      <c r="AZ9" s="15">
        <v>3680.915912774999</v>
      </c>
      <c r="BA9" s="15">
        <v>4653.1055053499995</v>
      </c>
      <c r="BB9" s="15">
        <v>4977.1687028749993</v>
      </c>
      <c r="BC9" s="15">
        <v>5301.2319003999992</v>
      </c>
      <c r="BD9" s="15">
        <v>5625.295097924999</v>
      </c>
      <c r="BE9" s="15">
        <v>5949.3582954499989</v>
      </c>
      <c r="BF9" s="15">
        <v>6273.4214929749987</v>
      </c>
      <c r="BG9" s="15">
        <v>6597.4846904999986</v>
      </c>
      <c r="BH9" s="15">
        <v>6921.5478880249984</v>
      </c>
      <c r="BI9" s="15">
        <v>7245.6110855499983</v>
      </c>
      <c r="BJ9" s="15">
        <v>7569.674283074999</v>
      </c>
      <c r="BK9" s="15" t="s">
        <v>7</v>
      </c>
      <c r="BL9" s="15">
        <v>8090.5891977750007</v>
      </c>
      <c r="BM9" s="15">
        <v>4207.78</v>
      </c>
      <c r="BN9" s="15">
        <v>4207.78</v>
      </c>
      <c r="BO9" s="15">
        <v>4207.78</v>
      </c>
      <c r="BP9" s="15">
        <v>4207.78</v>
      </c>
      <c r="BQ9" s="15">
        <v>4207.78</v>
      </c>
      <c r="BR9" s="15">
        <v>4207.78</v>
      </c>
      <c r="BS9" s="15">
        <v>4207.78</v>
      </c>
      <c r="BT9" s="15">
        <v>4207.78</v>
      </c>
      <c r="BU9" s="15">
        <v>4207.78</v>
      </c>
      <c r="BV9" s="15">
        <v>4207.78</v>
      </c>
      <c r="BW9" s="15">
        <v>1081.78</v>
      </c>
      <c r="BX9" s="15">
        <v>1081.78</v>
      </c>
      <c r="BY9" s="15">
        <v>1081.78</v>
      </c>
      <c r="BZ9" s="15">
        <v>1081.78</v>
      </c>
      <c r="CA9" s="15">
        <v>1081.78</v>
      </c>
      <c r="CB9" s="15">
        <v>1081.78</v>
      </c>
      <c r="CC9" s="15">
        <v>1081.78</v>
      </c>
      <c r="CD9" s="15">
        <v>1081.78</v>
      </c>
      <c r="CE9" s="15">
        <v>1081.78</v>
      </c>
      <c r="CF9" s="15">
        <v>1081.78</v>
      </c>
      <c r="CG9" s="15">
        <v>1081.78</v>
      </c>
      <c r="CH9" s="2" t="s">
        <v>7</v>
      </c>
      <c r="CI9" s="2">
        <v>18487.002779999999</v>
      </c>
      <c r="CJ9" s="2">
        <v>19366.364579249999</v>
      </c>
      <c r="CK9" s="2">
        <v>20528.187650625005</v>
      </c>
      <c r="CL9" s="2">
        <v>21690.010722000003</v>
      </c>
      <c r="CM9" s="2">
        <v>22851.833793375001</v>
      </c>
      <c r="CN9" s="2">
        <v>24013.656864749999</v>
      </c>
      <c r="CO9" s="2">
        <v>25175.479936125001</v>
      </c>
      <c r="CP9" s="2">
        <v>26337.303007500002</v>
      </c>
      <c r="CQ9" s="2">
        <v>27499.126078875004</v>
      </c>
      <c r="CR9" s="2">
        <v>28660.949150250002</v>
      </c>
      <c r="CS9" s="2">
        <v>29822.772221625</v>
      </c>
      <c r="CT9" s="15">
        <v>2000</v>
      </c>
      <c r="CU9" s="15">
        <v>2000</v>
      </c>
      <c r="CV9" s="15">
        <v>2000</v>
      </c>
      <c r="CW9" s="15">
        <v>2000</v>
      </c>
      <c r="CX9" s="15">
        <v>2000</v>
      </c>
      <c r="CY9" s="15">
        <v>2000</v>
      </c>
      <c r="CZ9" s="15">
        <v>2000</v>
      </c>
      <c r="DA9" s="15">
        <v>2000</v>
      </c>
      <c r="DB9" s="15">
        <v>2000</v>
      </c>
      <c r="DC9" s="15">
        <v>2000</v>
      </c>
      <c r="DD9" s="15">
        <v>2000</v>
      </c>
      <c r="DE9" s="15">
        <v>1500</v>
      </c>
      <c r="DF9" s="15">
        <v>1500</v>
      </c>
      <c r="DG9" s="15">
        <v>1500</v>
      </c>
      <c r="DH9" s="15">
        <v>1500</v>
      </c>
      <c r="DI9" s="15">
        <v>1500</v>
      </c>
      <c r="DJ9" s="15">
        <v>1500</v>
      </c>
      <c r="DK9" s="15">
        <v>1500</v>
      </c>
      <c r="DL9" s="15">
        <v>1500</v>
      </c>
      <c r="DM9" s="15">
        <v>1500</v>
      </c>
      <c r="DN9" s="15">
        <v>1500</v>
      </c>
      <c r="DO9" s="15">
        <v>1500</v>
      </c>
    </row>
    <row r="10" spans="1:119" ht="36" customHeight="1" thickBot="1" x14ac:dyDescent="0.4">
      <c r="A10" s="21"/>
      <c r="B10" s="21"/>
      <c r="C10" s="78" t="s">
        <v>45</v>
      </c>
      <c r="D10" s="79"/>
      <c r="E10" s="79"/>
      <c r="F10" s="80"/>
      <c r="G10" s="69">
        <f>INDEX(AB6:AL33,Y6,E71)-L12</f>
        <v>22399.996459999998</v>
      </c>
      <c r="H10" s="70"/>
      <c r="I10" s="70"/>
      <c r="J10" s="71"/>
      <c r="K10" s="101"/>
      <c r="L10" s="102"/>
      <c r="M10" s="102"/>
      <c r="N10" s="102"/>
      <c r="O10" s="102"/>
      <c r="P10" s="103"/>
      <c r="Z10" s="10" t="s">
        <v>90</v>
      </c>
      <c r="AA10" s="2">
        <v>5</v>
      </c>
      <c r="AB10" s="15">
        <v>22399.996459999998</v>
      </c>
      <c r="AC10" s="15">
        <v>22399.996459999998</v>
      </c>
      <c r="AD10" s="15">
        <v>22399.996459999998</v>
      </c>
      <c r="AE10" s="15">
        <v>22906.477778159999</v>
      </c>
      <c r="AF10" s="15">
        <v>24112.385185544998</v>
      </c>
      <c r="AG10" s="15">
        <v>25318.29259293</v>
      </c>
      <c r="AH10" s="15">
        <v>26524.200000314999</v>
      </c>
      <c r="AI10" s="15">
        <v>27730.107407700001</v>
      </c>
      <c r="AJ10" s="15">
        <v>28936.014815085</v>
      </c>
      <c r="AK10" s="15">
        <v>30141.922222469995</v>
      </c>
      <c r="AL10" s="15">
        <v>31347.829629854994</v>
      </c>
      <c r="AM10" s="15" t="s">
        <v>8</v>
      </c>
      <c r="AN10" s="15">
        <v>25688.635323765</v>
      </c>
      <c r="AO10" s="15">
        <v>26553.840266610001</v>
      </c>
      <c r="AP10" s="15">
        <v>26842.241914225</v>
      </c>
      <c r="AQ10" s="15">
        <v>27637.124879999999</v>
      </c>
      <c r="AR10" s="15">
        <v>29131.433934999997</v>
      </c>
      <c r="AS10" s="15">
        <v>30625.742989999999</v>
      </c>
      <c r="AT10" s="15">
        <v>32120.052045</v>
      </c>
      <c r="AU10" s="15">
        <v>33614.361100000002</v>
      </c>
      <c r="AV10" s="15">
        <v>35108.670155</v>
      </c>
      <c r="AW10" s="15">
        <v>36602.979209999998</v>
      </c>
      <c r="AX10" s="15">
        <v>38097.288264999996</v>
      </c>
      <c r="AY10" s="15" t="s">
        <v>8</v>
      </c>
      <c r="AZ10" s="15">
        <v>3288.6388637649998</v>
      </c>
      <c r="BA10" s="15">
        <v>4153.8438066099998</v>
      </c>
      <c r="BB10" s="15">
        <v>4442.2454542249998</v>
      </c>
      <c r="BC10" s="15">
        <v>4730.6471018399998</v>
      </c>
      <c r="BD10" s="15">
        <v>5019.0487494549989</v>
      </c>
      <c r="BE10" s="15">
        <v>5307.4503970699998</v>
      </c>
      <c r="BF10" s="15">
        <v>5595.8520446849998</v>
      </c>
      <c r="BG10" s="15">
        <v>5884.2536922999998</v>
      </c>
      <c r="BH10" s="15">
        <v>6172.6553399149998</v>
      </c>
      <c r="BI10" s="15">
        <v>6461.0569875299998</v>
      </c>
      <c r="BJ10" s="15">
        <v>6749.4586351449989</v>
      </c>
      <c r="BK10" s="15" t="s">
        <v>8</v>
      </c>
      <c r="BL10" s="15">
        <v>9730.8357187649999</v>
      </c>
      <c r="BM10" s="15">
        <v>6113.1134966100008</v>
      </c>
      <c r="BN10" s="15">
        <v>4907.2060892249983</v>
      </c>
      <c r="BO10" s="15">
        <v>4207.78</v>
      </c>
      <c r="BP10" s="15">
        <v>4207.78</v>
      </c>
      <c r="BQ10" s="15">
        <v>4207.78</v>
      </c>
      <c r="BR10" s="15">
        <v>4207.78</v>
      </c>
      <c r="BS10" s="15">
        <v>4207.78</v>
      </c>
      <c r="BT10" s="15">
        <v>4207.78</v>
      </c>
      <c r="BU10" s="15">
        <v>4207.78</v>
      </c>
      <c r="BV10" s="15">
        <v>4207.78</v>
      </c>
      <c r="BW10" s="15">
        <v>1081.78</v>
      </c>
      <c r="BX10" s="15">
        <v>1081.78</v>
      </c>
      <c r="BY10" s="15">
        <v>1081.78</v>
      </c>
      <c r="BZ10" s="15">
        <v>1081.78</v>
      </c>
      <c r="CA10" s="15">
        <v>1081.78</v>
      </c>
      <c r="CB10" s="15">
        <v>1081.78</v>
      </c>
      <c r="CC10" s="15">
        <v>1081.78</v>
      </c>
      <c r="CD10" s="15">
        <v>1081.78</v>
      </c>
      <c r="CE10" s="15">
        <v>1081.78</v>
      </c>
      <c r="CF10" s="15">
        <v>1081.78</v>
      </c>
      <c r="CG10" s="15">
        <v>1081.78</v>
      </c>
      <c r="CH10" s="2" t="s">
        <v>8</v>
      </c>
      <c r="CI10" s="2">
        <v>18487.002779999999</v>
      </c>
      <c r="CJ10" s="2">
        <v>18487.002779999999</v>
      </c>
      <c r="CK10" s="2">
        <v>18611.104879875002</v>
      </c>
      <c r="CL10" s="2">
        <v>19645.122433199998</v>
      </c>
      <c r="CM10" s="2">
        <v>20679.139986524999</v>
      </c>
      <c r="CN10" s="2">
        <v>21713.157539849999</v>
      </c>
      <c r="CO10" s="2">
        <v>22747.175093175003</v>
      </c>
      <c r="CP10" s="2">
        <v>23781.192646500003</v>
      </c>
      <c r="CQ10" s="2">
        <v>24815.210199825004</v>
      </c>
      <c r="CR10" s="2">
        <v>25849.22775315</v>
      </c>
      <c r="CS10" s="2">
        <v>26883.245306475004</v>
      </c>
      <c r="CT10" s="15">
        <v>2000</v>
      </c>
      <c r="CU10" s="15">
        <v>2000</v>
      </c>
      <c r="CV10" s="15">
        <v>2000</v>
      </c>
      <c r="CW10" s="15">
        <v>2000</v>
      </c>
      <c r="CX10" s="15">
        <v>2000</v>
      </c>
      <c r="CY10" s="15">
        <v>2000</v>
      </c>
      <c r="CZ10" s="15">
        <v>2000</v>
      </c>
      <c r="DA10" s="15">
        <v>2000</v>
      </c>
      <c r="DB10" s="15">
        <v>2000</v>
      </c>
      <c r="DC10" s="15">
        <v>2000</v>
      </c>
      <c r="DD10" s="15">
        <v>2000</v>
      </c>
      <c r="DE10" s="15">
        <v>1500</v>
      </c>
      <c r="DF10" s="15">
        <v>1500</v>
      </c>
      <c r="DG10" s="15">
        <v>1500</v>
      </c>
      <c r="DH10" s="15">
        <v>1500</v>
      </c>
      <c r="DI10" s="15">
        <v>1500</v>
      </c>
      <c r="DJ10" s="15">
        <v>1500</v>
      </c>
      <c r="DK10" s="15">
        <v>1500</v>
      </c>
      <c r="DL10" s="15">
        <v>1500</v>
      </c>
      <c r="DM10" s="15">
        <v>1500</v>
      </c>
      <c r="DN10" s="15">
        <v>1500</v>
      </c>
      <c r="DO10" s="15">
        <v>1500</v>
      </c>
    </row>
    <row r="11" spans="1:119" ht="24.75" customHeight="1" thickBot="1" x14ac:dyDescent="0.4">
      <c r="A11" s="63"/>
      <c r="B11" s="63"/>
      <c r="C11" s="63"/>
      <c r="D11" s="63"/>
      <c r="E11" s="63"/>
      <c r="F11" s="63"/>
      <c r="G11" s="63"/>
      <c r="H11" s="63"/>
      <c r="I11" s="63"/>
      <c r="J11" s="63"/>
      <c r="K11" s="63"/>
      <c r="L11" s="64" t="s">
        <v>46</v>
      </c>
      <c r="M11" s="65"/>
      <c r="N11" s="65"/>
      <c r="O11" s="65"/>
      <c r="P11" s="66"/>
      <c r="Z11" s="10" t="s">
        <v>91</v>
      </c>
      <c r="AA11" s="2">
        <v>6</v>
      </c>
      <c r="AB11" s="15">
        <v>22399.996459999998</v>
      </c>
      <c r="AC11" s="15">
        <v>22399.996459999998</v>
      </c>
      <c r="AD11" s="15">
        <v>22399.996459999998</v>
      </c>
      <c r="AE11" s="15">
        <v>22399.996459999998</v>
      </c>
      <c r="AF11" s="15">
        <v>22399.996459999998</v>
      </c>
      <c r="AG11" s="15">
        <v>22485.547482000002</v>
      </c>
      <c r="AH11" s="15">
        <v>23534.080161000002</v>
      </c>
      <c r="AI11" s="15">
        <v>24582.612840000002</v>
      </c>
      <c r="AJ11" s="15">
        <v>25631.145519000002</v>
      </c>
      <c r="AK11" s="15">
        <v>26679.678197999998</v>
      </c>
      <c r="AL11" s="15">
        <v>27728.210877000001</v>
      </c>
      <c r="AM11" s="15" t="s">
        <v>9</v>
      </c>
      <c r="AN11" s="15">
        <v>25274.624731</v>
      </c>
      <c r="AO11" s="15">
        <v>26026.917694</v>
      </c>
      <c r="AP11" s="15">
        <v>26277.682014999999</v>
      </c>
      <c r="AQ11" s="15">
        <v>26528.446336000001</v>
      </c>
      <c r="AR11" s="15">
        <v>26779.210657</v>
      </c>
      <c r="AS11" s="15">
        <v>27115.526000000002</v>
      </c>
      <c r="AT11" s="15">
        <v>28414.823</v>
      </c>
      <c r="AU11" s="15">
        <v>29714.120000000003</v>
      </c>
      <c r="AV11" s="15">
        <v>31013.417000000001</v>
      </c>
      <c r="AW11" s="15">
        <v>32312.714</v>
      </c>
      <c r="AX11" s="15">
        <v>33612.011000000006</v>
      </c>
      <c r="AY11" s="15" t="s">
        <v>9</v>
      </c>
      <c r="AZ11" s="15">
        <v>2874.6282709999996</v>
      </c>
      <c r="BA11" s="15">
        <v>3626.9212340000004</v>
      </c>
      <c r="BB11" s="15">
        <v>3877.685555</v>
      </c>
      <c r="BC11" s="15">
        <v>4128.4498760000006</v>
      </c>
      <c r="BD11" s="15">
        <v>4379.2141969999993</v>
      </c>
      <c r="BE11" s="15">
        <v>4629.9785179999999</v>
      </c>
      <c r="BF11" s="15">
        <v>4880.7428389999995</v>
      </c>
      <c r="BG11" s="15">
        <v>5131.5071600000001</v>
      </c>
      <c r="BH11" s="15">
        <v>5382.2714809999998</v>
      </c>
      <c r="BI11" s="15">
        <v>5633.0358019999994</v>
      </c>
      <c r="BJ11" s="15">
        <v>5883.800123</v>
      </c>
      <c r="BK11" s="15" t="s">
        <v>9</v>
      </c>
      <c r="BL11" s="15">
        <v>11461.957730999999</v>
      </c>
      <c r="BM11" s="15">
        <v>8316.3596939999989</v>
      </c>
      <c r="BN11" s="15">
        <v>7267.8270149999962</v>
      </c>
      <c r="BO11" s="15">
        <v>6219.2943359999999</v>
      </c>
      <c r="BP11" s="15">
        <v>5170.761657</v>
      </c>
      <c r="BQ11" s="15">
        <v>4207.78</v>
      </c>
      <c r="BR11" s="15">
        <v>4207.78</v>
      </c>
      <c r="BS11" s="15">
        <v>4207.78</v>
      </c>
      <c r="BT11" s="15">
        <v>4207.78</v>
      </c>
      <c r="BU11" s="15">
        <v>4207.78</v>
      </c>
      <c r="BV11" s="15">
        <v>4207.78</v>
      </c>
      <c r="BW11" s="15">
        <v>1081.78</v>
      </c>
      <c r="BX11" s="15">
        <v>1081.78</v>
      </c>
      <c r="BY11" s="15">
        <v>1081.78</v>
      </c>
      <c r="BZ11" s="15">
        <v>1081.78</v>
      </c>
      <c r="CA11" s="15">
        <v>1081.78</v>
      </c>
      <c r="CB11" s="15">
        <v>1081.78</v>
      </c>
      <c r="CC11" s="15">
        <v>1081.78</v>
      </c>
      <c r="CD11" s="15">
        <v>1081.78</v>
      </c>
      <c r="CE11" s="15">
        <v>1081.78</v>
      </c>
      <c r="CF11" s="15">
        <v>1081.78</v>
      </c>
      <c r="CG11" s="15">
        <v>1081.78</v>
      </c>
      <c r="CH11" s="2" t="s">
        <v>9</v>
      </c>
      <c r="CI11" s="2">
        <v>18487.002779999999</v>
      </c>
      <c r="CJ11" s="2">
        <v>18487.002779999999</v>
      </c>
      <c r="CK11" s="2">
        <v>18487.002779999999</v>
      </c>
      <c r="CL11" s="2">
        <v>18487.002779999999</v>
      </c>
      <c r="CM11" s="2">
        <v>18487.002779999999</v>
      </c>
      <c r="CN11" s="2">
        <v>19150.328460000001</v>
      </c>
      <c r="CO11" s="2">
        <v>20041.966619999999</v>
      </c>
      <c r="CP11" s="2">
        <v>20933.604779999998</v>
      </c>
      <c r="CQ11" s="2">
        <v>21825.24294</v>
      </c>
      <c r="CR11" s="2">
        <v>22716.881100000002</v>
      </c>
      <c r="CS11" s="2">
        <v>23608.519260000001</v>
      </c>
      <c r="CT11" s="15">
        <v>2000</v>
      </c>
      <c r="CU11" s="15">
        <v>2000</v>
      </c>
      <c r="CV11" s="15">
        <v>2000</v>
      </c>
      <c r="CW11" s="15">
        <v>2000</v>
      </c>
      <c r="CX11" s="15">
        <v>2000</v>
      </c>
      <c r="CY11" s="15">
        <v>2000</v>
      </c>
      <c r="CZ11" s="15">
        <v>2000</v>
      </c>
      <c r="DA11" s="15">
        <v>2000</v>
      </c>
      <c r="DB11" s="15">
        <v>2000</v>
      </c>
      <c r="DC11" s="15">
        <v>2000</v>
      </c>
      <c r="DD11" s="15">
        <v>2000</v>
      </c>
      <c r="DE11" s="15">
        <v>1500</v>
      </c>
      <c r="DF11" s="15">
        <v>1500</v>
      </c>
      <c r="DG11" s="15">
        <v>1500</v>
      </c>
      <c r="DH11" s="15">
        <v>1500</v>
      </c>
      <c r="DI11" s="15">
        <v>1500</v>
      </c>
      <c r="DJ11" s="15">
        <v>1500</v>
      </c>
      <c r="DK11" s="15">
        <v>1500</v>
      </c>
      <c r="DL11" s="15">
        <v>1500</v>
      </c>
      <c r="DM11" s="15">
        <v>1500</v>
      </c>
      <c r="DN11" s="15">
        <v>1500</v>
      </c>
      <c r="DO11" s="15">
        <v>1500</v>
      </c>
    </row>
    <row r="12" spans="1:119" ht="15.75" customHeight="1" x14ac:dyDescent="0.35">
      <c r="A12" s="43"/>
      <c r="B12" s="44"/>
      <c r="C12" s="44"/>
      <c r="D12" s="44"/>
      <c r="E12" s="44"/>
      <c r="F12" s="44"/>
      <c r="G12" s="44"/>
      <c r="H12" s="44"/>
      <c r="I12" s="44"/>
      <c r="J12" s="44"/>
      <c r="K12" s="45"/>
      <c r="L12" s="37">
        <v>0</v>
      </c>
      <c r="M12" s="38"/>
      <c r="N12" s="38"/>
      <c r="O12" s="38"/>
      <c r="P12" s="39"/>
      <c r="Z12" s="10" t="s">
        <v>92</v>
      </c>
      <c r="AA12" s="2">
        <v>7</v>
      </c>
      <c r="AB12" s="15">
        <v>19680.679719911892</v>
      </c>
      <c r="AC12" s="15">
        <v>19680.679719911892</v>
      </c>
      <c r="AD12" s="15">
        <v>19680.679719911892</v>
      </c>
      <c r="AE12" s="15">
        <v>19680.679719911892</v>
      </c>
      <c r="AF12" s="15">
        <v>19916.158016699999</v>
      </c>
      <c r="AG12" s="15">
        <v>20875.228531799999</v>
      </c>
      <c r="AH12" s="15">
        <v>21834.299046899996</v>
      </c>
      <c r="AI12" s="15">
        <v>22793.369562</v>
      </c>
      <c r="AJ12" s="15">
        <v>23752.440077099996</v>
      </c>
      <c r="AK12" s="15">
        <v>24711.510592199997</v>
      </c>
      <c r="AL12" s="15">
        <v>25670.581107299997</v>
      </c>
      <c r="AM12" s="15" t="s">
        <v>10</v>
      </c>
      <c r="AN12" s="15">
        <v>22319.957093811892</v>
      </c>
      <c r="AO12" s="15">
        <v>23008.063448511894</v>
      </c>
      <c r="AP12" s="15">
        <v>23237.432233411892</v>
      </c>
      <c r="AQ12" s="15">
        <v>23466.801018311893</v>
      </c>
      <c r="AR12" s="15">
        <v>23931.648099999999</v>
      </c>
      <c r="AS12" s="15">
        <v>25120.0874</v>
      </c>
      <c r="AT12" s="15">
        <v>26308.526699999999</v>
      </c>
      <c r="AU12" s="15">
        <v>27496.966</v>
      </c>
      <c r="AV12" s="15">
        <v>28685.405299999999</v>
      </c>
      <c r="AW12" s="15">
        <v>29873.844599999997</v>
      </c>
      <c r="AX12" s="15">
        <v>31062.283899999999</v>
      </c>
      <c r="AY12" s="15" t="s">
        <v>10</v>
      </c>
      <c r="AZ12" s="15">
        <v>2639.2773738999995</v>
      </c>
      <c r="BA12" s="15">
        <v>3327.3837285999989</v>
      </c>
      <c r="BB12" s="15">
        <v>3556.7525135000005</v>
      </c>
      <c r="BC12" s="15">
        <v>3786.1212984000003</v>
      </c>
      <c r="BD12" s="15">
        <v>4015.4900833000002</v>
      </c>
      <c r="BE12" s="15">
        <v>4244.8588682</v>
      </c>
      <c r="BF12" s="15">
        <v>4474.2276530999998</v>
      </c>
      <c r="BG12" s="15">
        <v>4703.5964379999996</v>
      </c>
      <c r="BH12" s="15">
        <v>4932.9652228999994</v>
      </c>
      <c r="BI12" s="15">
        <v>5162.3340077999992</v>
      </c>
      <c r="BJ12" s="15">
        <v>5391.7027926999999</v>
      </c>
      <c r="BK12" s="15" t="s">
        <v>10</v>
      </c>
      <c r="BL12" s="15">
        <v>9726.7247938118926</v>
      </c>
      <c r="BM12" s="15">
        <v>6849.5132485118947</v>
      </c>
      <c r="BN12" s="15">
        <v>5890.4427334118891</v>
      </c>
      <c r="BO12" s="15">
        <v>4931.3722183118925</v>
      </c>
      <c r="BP12" s="15">
        <v>4207.78</v>
      </c>
      <c r="BQ12" s="15">
        <v>4207.78</v>
      </c>
      <c r="BR12" s="15">
        <v>4207.78</v>
      </c>
      <c r="BS12" s="15">
        <v>4207.78</v>
      </c>
      <c r="BT12" s="15">
        <v>4207.78</v>
      </c>
      <c r="BU12" s="15">
        <v>4207.78</v>
      </c>
      <c r="BV12" s="15">
        <v>4207.78</v>
      </c>
      <c r="BW12" s="15">
        <v>1081.78</v>
      </c>
      <c r="BX12" s="15">
        <v>1081.78</v>
      </c>
      <c r="BY12" s="15">
        <v>1081.78</v>
      </c>
      <c r="BZ12" s="15">
        <v>1081.78</v>
      </c>
      <c r="CA12" s="15">
        <v>1081.78</v>
      </c>
      <c r="CB12" s="15">
        <v>1081.78</v>
      </c>
      <c r="CC12" s="15">
        <v>1081.78</v>
      </c>
      <c r="CD12" s="15">
        <v>1081.78</v>
      </c>
      <c r="CE12" s="15">
        <v>1081.78</v>
      </c>
      <c r="CF12" s="15">
        <v>1081.78</v>
      </c>
      <c r="CG12" s="15">
        <v>1081.78</v>
      </c>
      <c r="CH12" s="2" t="s">
        <v>10</v>
      </c>
      <c r="CI12" s="2">
        <v>16444.498762142855</v>
      </c>
      <c r="CJ12" s="2">
        <v>16444.498762142855</v>
      </c>
      <c r="CK12" s="2">
        <v>16444.498762142855</v>
      </c>
      <c r="CL12" s="2">
        <v>16444.498762142855</v>
      </c>
      <c r="CM12" s="2">
        <v>17082.539851500002</v>
      </c>
      <c r="CN12" s="2">
        <v>17904.992690999999</v>
      </c>
      <c r="CO12" s="2">
        <v>18727.445530500001</v>
      </c>
      <c r="CP12" s="2">
        <v>19549.898369999999</v>
      </c>
      <c r="CQ12" s="2">
        <v>20372.351209500001</v>
      </c>
      <c r="CR12" s="2">
        <v>21194.804048999998</v>
      </c>
      <c r="CS12" s="2">
        <v>22017.2568885</v>
      </c>
      <c r="CT12" s="15">
        <v>1752.6785714285716</v>
      </c>
      <c r="CU12" s="15">
        <v>1752.6785714285716</v>
      </c>
      <c r="CV12" s="15">
        <v>1752.6785714285716</v>
      </c>
      <c r="CW12" s="15">
        <v>1752.6785714285716</v>
      </c>
      <c r="CX12" s="15">
        <v>1752.6785714285716</v>
      </c>
      <c r="CY12" s="15">
        <v>1752.6785714285716</v>
      </c>
      <c r="CZ12" s="15">
        <v>1752.6785714285716</v>
      </c>
      <c r="DA12" s="15">
        <v>1752.6785714285716</v>
      </c>
      <c r="DB12" s="15">
        <v>1752.6785714285716</v>
      </c>
      <c r="DC12" s="15">
        <v>1752.6785714285716</v>
      </c>
      <c r="DD12" s="15">
        <v>1752.6785714285716</v>
      </c>
      <c r="DE12" s="15">
        <v>1314.5089285714284</v>
      </c>
      <c r="DF12" s="15">
        <v>1314.5089285714284</v>
      </c>
      <c r="DG12" s="15">
        <v>1314.5089285714284</v>
      </c>
      <c r="DH12" s="15">
        <v>1314.5089285714284</v>
      </c>
      <c r="DI12" s="15">
        <v>1314.5089285714284</v>
      </c>
      <c r="DJ12" s="15">
        <v>1314.5089285714284</v>
      </c>
      <c r="DK12" s="15">
        <v>1314.5089285714284</v>
      </c>
      <c r="DL12" s="15">
        <v>1314.5089285714284</v>
      </c>
      <c r="DM12" s="15">
        <v>1314.5089285714284</v>
      </c>
      <c r="DN12" s="15">
        <v>1314.5089285714284</v>
      </c>
      <c r="DO12" s="15">
        <v>1314.5089285714284</v>
      </c>
    </row>
    <row r="13" spans="1:119" ht="15.75" customHeight="1" thickBot="1" x14ac:dyDescent="0.4">
      <c r="A13" s="46"/>
      <c r="B13" s="47"/>
      <c r="C13" s="47"/>
      <c r="D13" s="47"/>
      <c r="E13" s="47"/>
      <c r="F13" s="47"/>
      <c r="G13" s="47"/>
      <c r="H13" s="47"/>
      <c r="I13" s="47"/>
      <c r="J13" s="47"/>
      <c r="K13" s="48"/>
      <c r="L13" s="40"/>
      <c r="M13" s="41"/>
      <c r="N13" s="41"/>
      <c r="O13" s="41"/>
      <c r="P13" s="42"/>
      <c r="Z13" s="10" t="s">
        <v>93</v>
      </c>
      <c r="AA13" s="2">
        <v>8</v>
      </c>
      <c r="AB13" s="15">
        <v>22399.996459999998</v>
      </c>
      <c r="AC13" s="15">
        <v>22399.996459999998</v>
      </c>
      <c r="AD13" s="15">
        <v>22399.996459999998</v>
      </c>
      <c r="AE13" s="15">
        <v>22399.996459999998</v>
      </c>
      <c r="AF13" s="15">
        <v>22399.996459999998</v>
      </c>
      <c r="AG13" s="15">
        <v>22485.547482000002</v>
      </c>
      <c r="AH13" s="15">
        <v>23534.080161000002</v>
      </c>
      <c r="AI13" s="15">
        <v>24582.612840000002</v>
      </c>
      <c r="AJ13" s="15">
        <v>25631.145519000002</v>
      </c>
      <c r="AK13" s="15">
        <v>26679.678197999998</v>
      </c>
      <c r="AL13" s="15">
        <v>27728.210877000001</v>
      </c>
      <c r="AM13" s="15" t="s">
        <v>11</v>
      </c>
      <c r="AN13" s="15">
        <v>25274.624731</v>
      </c>
      <c r="AO13" s="15">
        <v>26026.917694</v>
      </c>
      <c r="AP13" s="15">
        <v>26277.682014999999</v>
      </c>
      <c r="AQ13" s="15">
        <v>26528.446336000001</v>
      </c>
      <c r="AR13" s="15">
        <v>26779.210657</v>
      </c>
      <c r="AS13" s="15">
        <v>27115.526000000002</v>
      </c>
      <c r="AT13" s="15">
        <v>28414.823</v>
      </c>
      <c r="AU13" s="15">
        <v>29714.120000000003</v>
      </c>
      <c r="AV13" s="15">
        <v>31013.417000000001</v>
      </c>
      <c r="AW13" s="15">
        <v>32312.714</v>
      </c>
      <c r="AX13" s="15">
        <v>33612.011000000006</v>
      </c>
      <c r="AY13" s="15" t="s">
        <v>11</v>
      </c>
      <c r="AZ13" s="15">
        <v>2874.6282709999996</v>
      </c>
      <c r="BA13" s="15">
        <v>3626.9212340000004</v>
      </c>
      <c r="BB13" s="15">
        <v>3877.685555</v>
      </c>
      <c r="BC13" s="15">
        <v>4128.4498760000006</v>
      </c>
      <c r="BD13" s="15">
        <v>4379.2141969999993</v>
      </c>
      <c r="BE13" s="15">
        <v>4629.9785179999999</v>
      </c>
      <c r="BF13" s="15">
        <v>4880.7428389999995</v>
      </c>
      <c r="BG13" s="15">
        <v>5131.5071600000001</v>
      </c>
      <c r="BH13" s="15">
        <v>5382.2714809999998</v>
      </c>
      <c r="BI13" s="15">
        <v>5633.0358019999994</v>
      </c>
      <c r="BJ13" s="15">
        <v>5883.800123</v>
      </c>
      <c r="BK13" s="15" t="s">
        <v>11</v>
      </c>
      <c r="BL13" s="15">
        <v>11461.957730999999</v>
      </c>
      <c r="BM13" s="15">
        <v>8316.3596939999989</v>
      </c>
      <c r="BN13" s="15">
        <v>7267.8270149999962</v>
      </c>
      <c r="BO13" s="15">
        <v>6219.2943359999999</v>
      </c>
      <c r="BP13" s="15">
        <v>5170.761657</v>
      </c>
      <c r="BQ13" s="15">
        <v>4207.78</v>
      </c>
      <c r="BR13" s="15">
        <v>4207.78</v>
      </c>
      <c r="BS13" s="15">
        <v>4207.78</v>
      </c>
      <c r="BT13" s="15">
        <v>4207.78</v>
      </c>
      <c r="BU13" s="15">
        <v>4207.78</v>
      </c>
      <c r="BV13" s="15">
        <v>4207.78</v>
      </c>
      <c r="BW13" s="15">
        <v>1081.78</v>
      </c>
      <c r="BX13" s="15">
        <v>1081.78</v>
      </c>
      <c r="BY13" s="15">
        <v>1081.78</v>
      </c>
      <c r="BZ13" s="15">
        <v>1081.78</v>
      </c>
      <c r="CA13" s="15">
        <v>1081.78</v>
      </c>
      <c r="CB13" s="15">
        <v>1081.78</v>
      </c>
      <c r="CC13" s="15">
        <v>1081.78</v>
      </c>
      <c r="CD13" s="15">
        <v>1081.78</v>
      </c>
      <c r="CE13" s="15">
        <v>1081.78</v>
      </c>
      <c r="CF13" s="15">
        <v>1081.78</v>
      </c>
      <c r="CG13" s="15">
        <v>1081.78</v>
      </c>
      <c r="CH13" s="2" t="s">
        <v>11</v>
      </c>
      <c r="CI13" s="2">
        <v>18487.002779999999</v>
      </c>
      <c r="CJ13" s="2">
        <v>18487.002779999999</v>
      </c>
      <c r="CK13" s="2">
        <v>18487.002779999999</v>
      </c>
      <c r="CL13" s="2">
        <v>18487.002779999999</v>
      </c>
      <c r="CM13" s="2">
        <v>18487.002779999999</v>
      </c>
      <c r="CN13" s="2">
        <v>19150.328460000001</v>
      </c>
      <c r="CO13" s="2">
        <v>20041.966619999999</v>
      </c>
      <c r="CP13" s="2">
        <v>20933.604779999998</v>
      </c>
      <c r="CQ13" s="2">
        <v>21825.24294</v>
      </c>
      <c r="CR13" s="2">
        <v>22716.881100000002</v>
      </c>
      <c r="CS13" s="2">
        <v>23608.519260000001</v>
      </c>
      <c r="CT13" s="15">
        <v>2000</v>
      </c>
      <c r="CU13" s="15">
        <v>2000</v>
      </c>
      <c r="CV13" s="15">
        <v>2000</v>
      </c>
      <c r="CW13" s="15">
        <v>2000</v>
      </c>
      <c r="CX13" s="15">
        <v>2000</v>
      </c>
      <c r="CY13" s="15">
        <v>2000</v>
      </c>
      <c r="CZ13" s="15">
        <v>2000</v>
      </c>
      <c r="DA13" s="15">
        <v>2000</v>
      </c>
      <c r="DB13" s="15">
        <v>2000</v>
      </c>
      <c r="DC13" s="15">
        <v>2000</v>
      </c>
      <c r="DD13" s="15">
        <v>2000</v>
      </c>
      <c r="DE13" s="15">
        <v>1500</v>
      </c>
      <c r="DF13" s="15">
        <v>1500</v>
      </c>
      <c r="DG13" s="15">
        <v>1500</v>
      </c>
      <c r="DH13" s="15">
        <v>1500</v>
      </c>
      <c r="DI13" s="15">
        <v>1500</v>
      </c>
      <c r="DJ13" s="15">
        <v>1500</v>
      </c>
      <c r="DK13" s="15">
        <v>1500</v>
      </c>
      <c r="DL13" s="15">
        <v>1500</v>
      </c>
      <c r="DM13" s="15">
        <v>1500</v>
      </c>
      <c r="DN13" s="15">
        <v>1500</v>
      </c>
      <c r="DO13" s="15">
        <v>1500</v>
      </c>
    </row>
    <row r="14" spans="1:119" ht="27" customHeight="1" x14ac:dyDescent="0.45">
      <c r="A14" s="52" t="str">
        <f>CONCATENATE("Análisis de tu sueldo de ",E3," con ",E4, "% de antigüedad.")</f>
        <v>Análisis de tu sueldo de Maestrx de Sección (J.S.) con 50% de antigüedad.</v>
      </c>
      <c r="B14" s="52"/>
      <c r="C14" s="52"/>
      <c r="D14" s="52"/>
      <c r="E14" s="52"/>
      <c r="F14" s="52"/>
      <c r="G14" s="52"/>
      <c r="H14" s="52"/>
      <c r="I14" s="52"/>
      <c r="J14" s="52"/>
      <c r="K14" s="52"/>
      <c r="L14" s="52"/>
      <c r="M14" s="52"/>
      <c r="N14" s="52"/>
      <c r="O14" s="52"/>
      <c r="P14" s="52"/>
      <c r="Z14" s="10" t="s">
        <v>12</v>
      </c>
      <c r="AA14" s="2">
        <v>9</v>
      </c>
      <c r="AB14" s="15">
        <v>22399.996459999998</v>
      </c>
      <c r="AC14" s="15">
        <v>22399.996459999998</v>
      </c>
      <c r="AD14" s="15">
        <v>22399.996459999998</v>
      </c>
      <c r="AE14" s="15">
        <v>22399.996459999998</v>
      </c>
      <c r="AF14" s="15">
        <v>22399.996459999998</v>
      </c>
      <c r="AG14" s="15">
        <v>22485.547482000002</v>
      </c>
      <c r="AH14" s="15">
        <v>23534.080161000002</v>
      </c>
      <c r="AI14" s="15">
        <v>24582.612840000002</v>
      </c>
      <c r="AJ14" s="15">
        <v>25631.145519000002</v>
      </c>
      <c r="AK14" s="15">
        <v>26679.678197999998</v>
      </c>
      <c r="AL14" s="15">
        <v>27728.210877000001</v>
      </c>
      <c r="AM14" s="10" t="s">
        <v>12</v>
      </c>
      <c r="AN14" s="15">
        <v>25274.624731</v>
      </c>
      <c r="AO14" s="15">
        <v>26026.917694</v>
      </c>
      <c r="AP14" s="15">
        <v>26277.682014999999</v>
      </c>
      <c r="AQ14" s="15">
        <v>26528.446336000001</v>
      </c>
      <c r="AR14" s="15">
        <v>26779.210657</v>
      </c>
      <c r="AS14" s="15">
        <v>27115.526000000002</v>
      </c>
      <c r="AT14" s="15">
        <v>28414.823</v>
      </c>
      <c r="AU14" s="15">
        <v>29714.120000000003</v>
      </c>
      <c r="AV14" s="15">
        <v>31013.417000000001</v>
      </c>
      <c r="AW14" s="15">
        <v>32312.714</v>
      </c>
      <c r="AX14" s="15">
        <v>33612.011000000006</v>
      </c>
      <c r="AY14" s="10" t="s">
        <v>12</v>
      </c>
      <c r="AZ14" s="15">
        <v>2874.6282709999996</v>
      </c>
      <c r="BA14" s="15">
        <v>3626.9212340000004</v>
      </c>
      <c r="BB14" s="15">
        <v>3877.685555</v>
      </c>
      <c r="BC14" s="15">
        <v>4128.4498760000006</v>
      </c>
      <c r="BD14" s="15">
        <v>4379.2141969999993</v>
      </c>
      <c r="BE14" s="15">
        <v>4629.9785179999999</v>
      </c>
      <c r="BF14" s="15">
        <v>4880.7428389999995</v>
      </c>
      <c r="BG14" s="15">
        <v>5131.5071600000001</v>
      </c>
      <c r="BH14" s="15">
        <v>5382.2714809999998</v>
      </c>
      <c r="BI14" s="15">
        <v>5633.0358019999994</v>
      </c>
      <c r="BJ14" s="15">
        <v>5883.800123</v>
      </c>
      <c r="BK14" s="10" t="s">
        <v>12</v>
      </c>
      <c r="BL14" s="15">
        <v>11461.957730999999</v>
      </c>
      <c r="BM14" s="15">
        <v>8316.3596939999989</v>
      </c>
      <c r="BN14" s="15">
        <v>7267.8270149999962</v>
      </c>
      <c r="BO14" s="15">
        <v>6219.2943359999999</v>
      </c>
      <c r="BP14" s="15">
        <v>5170.761657</v>
      </c>
      <c r="BQ14" s="15">
        <v>4207.78</v>
      </c>
      <c r="BR14" s="15">
        <v>4207.78</v>
      </c>
      <c r="BS14" s="15">
        <v>4207.78</v>
      </c>
      <c r="BT14" s="15">
        <v>4207.78</v>
      </c>
      <c r="BU14" s="15">
        <v>4207.78</v>
      </c>
      <c r="BV14" s="15">
        <v>4207.78</v>
      </c>
      <c r="BW14" s="15">
        <v>1081.78</v>
      </c>
      <c r="BX14" s="15">
        <v>1081.78</v>
      </c>
      <c r="BY14" s="15">
        <v>1081.78</v>
      </c>
      <c r="BZ14" s="15">
        <v>1081.78</v>
      </c>
      <c r="CA14" s="15">
        <v>1081.78</v>
      </c>
      <c r="CB14" s="15">
        <v>1081.78</v>
      </c>
      <c r="CC14" s="15">
        <v>1081.78</v>
      </c>
      <c r="CD14" s="15">
        <v>1081.78</v>
      </c>
      <c r="CE14" s="15">
        <v>1081.78</v>
      </c>
      <c r="CF14" s="15">
        <v>1081.78</v>
      </c>
      <c r="CG14" s="15">
        <v>1081.78</v>
      </c>
      <c r="CH14" s="10" t="s">
        <v>12</v>
      </c>
      <c r="CI14" s="2">
        <v>18487.002779999999</v>
      </c>
      <c r="CJ14" s="2">
        <v>18487.002779999999</v>
      </c>
      <c r="CK14" s="2">
        <v>18487.002779999999</v>
      </c>
      <c r="CL14" s="2">
        <v>18487.002779999999</v>
      </c>
      <c r="CM14" s="2">
        <v>18487.002779999999</v>
      </c>
      <c r="CN14" s="2">
        <v>19150.328460000001</v>
      </c>
      <c r="CO14" s="2">
        <v>20041.966619999999</v>
      </c>
      <c r="CP14" s="2">
        <v>20933.604779999998</v>
      </c>
      <c r="CQ14" s="2">
        <v>21825.24294</v>
      </c>
      <c r="CR14" s="2">
        <v>22716.881100000002</v>
      </c>
      <c r="CS14" s="2">
        <v>23608.519260000001</v>
      </c>
      <c r="CT14" s="15">
        <v>2000</v>
      </c>
      <c r="CU14" s="15">
        <v>2000</v>
      </c>
      <c r="CV14" s="15">
        <v>2000</v>
      </c>
      <c r="CW14" s="15">
        <v>2000</v>
      </c>
      <c r="CX14" s="15">
        <v>2000</v>
      </c>
      <c r="CY14" s="15">
        <v>2000</v>
      </c>
      <c r="CZ14" s="15">
        <v>2000</v>
      </c>
      <c r="DA14" s="15">
        <v>2000</v>
      </c>
      <c r="DB14" s="15">
        <v>2000</v>
      </c>
      <c r="DC14" s="15">
        <v>2000</v>
      </c>
      <c r="DD14" s="15">
        <v>2000</v>
      </c>
      <c r="DE14" s="15">
        <v>1500</v>
      </c>
      <c r="DF14" s="15">
        <v>1500</v>
      </c>
      <c r="DG14" s="15">
        <v>1500</v>
      </c>
      <c r="DH14" s="15">
        <v>1500</v>
      </c>
      <c r="DI14" s="15">
        <v>1500</v>
      </c>
      <c r="DJ14" s="15">
        <v>1500</v>
      </c>
      <c r="DK14" s="15">
        <v>1500</v>
      </c>
      <c r="DL14" s="15">
        <v>1500</v>
      </c>
      <c r="DM14" s="15">
        <v>1500</v>
      </c>
      <c r="DN14" s="15">
        <v>1500</v>
      </c>
      <c r="DO14" s="15">
        <v>1500</v>
      </c>
    </row>
    <row r="15" spans="1:119" ht="34.5" customHeight="1" x14ac:dyDescent="0.45">
      <c r="A15" s="62" t="str">
        <f>CONCATENATE("Tu sueldo tiene $ ",TEXT(T73,"#.###,##"),", es decir, un ",TEXT(T74,"#,##")," % que no bonifica por antigüedad.")</f>
        <v>Tu sueldo tiene $ 6.219,29, es decir, un 27,76 % que no bonifica por antigüedad.</v>
      </c>
      <c r="B15" s="62"/>
      <c r="C15" s="62"/>
      <c r="D15" s="62"/>
      <c r="E15" s="62"/>
      <c r="F15" s="62"/>
      <c r="G15" s="62"/>
      <c r="H15" s="62"/>
      <c r="I15" s="62"/>
      <c r="J15" s="62"/>
      <c r="K15" s="62"/>
      <c r="L15" s="62"/>
      <c r="M15" s="62"/>
      <c r="N15" s="62"/>
      <c r="O15" s="62"/>
      <c r="P15" s="62"/>
      <c r="Z15" s="10" t="s">
        <v>13</v>
      </c>
      <c r="AA15" s="2">
        <v>10</v>
      </c>
      <c r="AB15" s="15">
        <v>22399.996459999998</v>
      </c>
      <c r="AC15" s="15">
        <v>22399.996459999998</v>
      </c>
      <c r="AD15" s="15">
        <v>22399.996459999998</v>
      </c>
      <c r="AE15" s="15">
        <v>22399.996459999998</v>
      </c>
      <c r="AF15" s="15">
        <v>22399.996459999998</v>
      </c>
      <c r="AG15" s="15">
        <v>22485.547482000002</v>
      </c>
      <c r="AH15" s="15">
        <v>23534.080161000002</v>
      </c>
      <c r="AI15" s="15">
        <v>24582.612840000002</v>
      </c>
      <c r="AJ15" s="15">
        <v>25631.145519000002</v>
      </c>
      <c r="AK15" s="15">
        <v>26679.678197999998</v>
      </c>
      <c r="AL15" s="15">
        <v>27728.210877000001</v>
      </c>
      <c r="AM15" s="10" t="s">
        <v>13</v>
      </c>
      <c r="AN15" s="15">
        <v>25274.624731</v>
      </c>
      <c r="AO15" s="15">
        <v>26026.917694</v>
      </c>
      <c r="AP15" s="15">
        <v>26277.682014999999</v>
      </c>
      <c r="AQ15" s="15">
        <v>26528.446336000001</v>
      </c>
      <c r="AR15" s="15">
        <v>26779.210657</v>
      </c>
      <c r="AS15" s="15">
        <v>27115.526000000002</v>
      </c>
      <c r="AT15" s="15">
        <v>28414.823</v>
      </c>
      <c r="AU15" s="15">
        <v>29714.120000000003</v>
      </c>
      <c r="AV15" s="15">
        <v>31013.417000000001</v>
      </c>
      <c r="AW15" s="15">
        <v>32312.714</v>
      </c>
      <c r="AX15" s="15">
        <v>33612.011000000006</v>
      </c>
      <c r="AY15" s="10" t="s">
        <v>13</v>
      </c>
      <c r="AZ15" s="15">
        <v>2874.6282709999996</v>
      </c>
      <c r="BA15" s="15">
        <v>3626.9212340000004</v>
      </c>
      <c r="BB15" s="15">
        <v>3877.685555</v>
      </c>
      <c r="BC15" s="15">
        <v>4128.4498760000006</v>
      </c>
      <c r="BD15" s="15">
        <v>4379.2141969999993</v>
      </c>
      <c r="BE15" s="15">
        <v>4629.9785179999999</v>
      </c>
      <c r="BF15" s="15">
        <v>4880.7428389999995</v>
      </c>
      <c r="BG15" s="15">
        <v>5131.5071600000001</v>
      </c>
      <c r="BH15" s="15">
        <v>5382.2714809999998</v>
      </c>
      <c r="BI15" s="15">
        <v>5633.0358019999994</v>
      </c>
      <c r="BJ15" s="15">
        <v>5883.800123</v>
      </c>
      <c r="BK15" s="10" t="s">
        <v>13</v>
      </c>
      <c r="BL15" s="15">
        <v>11461.957730999999</v>
      </c>
      <c r="BM15" s="15">
        <v>8316.3596939999989</v>
      </c>
      <c r="BN15" s="15">
        <v>7267.8270149999962</v>
      </c>
      <c r="BO15" s="15">
        <v>6219.2943359999999</v>
      </c>
      <c r="BP15" s="15">
        <v>5170.761657</v>
      </c>
      <c r="BQ15" s="15">
        <v>4207.78</v>
      </c>
      <c r="BR15" s="15">
        <v>4207.78</v>
      </c>
      <c r="BS15" s="15">
        <v>4207.78</v>
      </c>
      <c r="BT15" s="15">
        <v>4207.78</v>
      </c>
      <c r="BU15" s="15">
        <v>4207.78</v>
      </c>
      <c r="BV15" s="15">
        <v>4207.78</v>
      </c>
      <c r="BW15" s="15">
        <v>1081.78</v>
      </c>
      <c r="BX15" s="15">
        <v>1081.78</v>
      </c>
      <c r="BY15" s="15">
        <v>1081.78</v>
      </c>
      <c r="BZ15" s="15">
        <v>1081.78</v>
      </c>
      <c r="CA15" s="15">
        <v>1081.78</v>
      </c>
      <c r="CB15" s="15">
        <v>1081.78</v>
      </c>
      <c r="CC15" s="15">
        <v>1081.78</v>
      </c>
      <c r="CD15" s="15">
        <v>1081.78</v>
      </c>
      <c r="CE15" s="15">
        <v>1081.78</v>
      </c>
      <c r="CF15" s="15">
        <v>1081.78</v>
      </c>
      <c r="CG15" s="15">
        <v>1081.78</v>
      </c>
      <c r="CH15" s="10" t="s">
        <v>13</v>
      </c>
      <c r="CI15" s="2">
        <v>18487.002779999999</v>
      </c>
      <c r="CJ15" s="2">
        <v>18487.002779999999</v>
      </c>
      <c r="CK15" s="2">
        <v>18487.002779999999</v>
      </c>
      <c r="CL15" s="2">
        <v>18487.002779999999</v>
      </c>
      <c r="CM15" s="2">
        <v>18487.002779999999</v>
      </c>
      <c r="CN15" s="2">
        <v>19150.328460000001</v>
      </c>
      <c r="CO15" s="2">
        <v>20041.966619999999</v>
      </c>
      <c r="CP15" s="2">
        <v>20933.604779999998</v>
      </c>
      <c r="CQ15" s="2">
        <v>21825.24294</v>
      </c>
      <c r="CR15" s="2">
        <v>22716.881100000002</v>
      </c>
      <c r="CS15" s="2">
        <v>23608.519260000001</v>
      </c>
      <c r="CT15" s="15">
        <v>2000</v>
      </c>
      <c r="CU15" s="15">
        <v>2000</v>
      </c>
      <c r="CV15" s="15">
        <v>2000</v>
      </c>
      <c r="CW15" s="15">
        <v>2000</v>
      </c>
      <c r="CX15" s="15">
        <v>2000</v>
      </c>
      <c r="CY15" s="15">
        <v>2000</v>
      </c>
      <c r="CZ15" s="15">
        <v>2000</v>
      </c>
      <c r="DA15" s="15">
        <v>2000</v>
      </c>
      <c r="DB15" s="15">
        <v>2000</v>
      </c>
      <c r="DC15" s="15">
        <v>2000</v>
      </c>
      <c r="DD15" s="15">
        <v>2000</v>
      </c>
      <c r="DE15" s="15">
        <v>1500</v>
      </c>
      <c r="DF15" s="15">
        <v>1500</v>
      </c>
      <c r="DG15" s="15">
        <v>1500</v>
      </c>
      <c r="DH15" s="15">
        <v>1500</v>
      </c>
      <c r="DI15" s="15">
        <v>1500</v>
      </c>
      <c r="DJ15" s="15">
        <v>1500</v>
      </c>
      <c r="DK15" s="15">
        <v>1500</v>
      </c>
      <c r="DL15" s="15">
        <v>1500</v>
      </c>
      <c r="DM15" s="15">
        <v>1500</v>
      </c>
      <c r="DN15" s="15">
        <v>1500</v>
      </c>
      <c r="DO15" s="15">
        <v>1500</v>
      </c>
    </row>
    <row r="16" spans="1:119" ht="28.5" thickBot="1" x14ac:dyDescent="0.5">
      <c r="A16" s="94" t="str">
        <f>CONCATENATE("De hecho, el ",TEXT(T75,"#.###,##"),"% no bonifica por antigüedad ni tiene descuentos, lo que llamamos en negro.")</f>
        <v>De hecho, el 22,94% no bonifica por antigüedad ni tiene descuentos, lo que llamamos en negro.</v>
      </c>
      <c r="B16" s="94"/>
      <c r="C16" s="94"/>
      <c r="D16" s="94"/>
      <c r="E16" s="94"/>
      <c r="F16" s="94"/>
      <c r="G16" s="94"/>
      <c r="H16" s="94"/>
      <c r="I16" s="94"/>
      <c r="J16" s="94"/>
      <c r="K16" s="94"/>
      <c r="L16" s="94"/>
      <c r="M16" s="94"/>
      <c r="N16" s="94"/>
      <c r="O16" s="94"/>
      <c r="P16" s="94"/>
      <c r="Z16" s="10" t="s">
        <v>94</v>
      </c>
      <c r="AA16" s="2">
        <v>11</v>
      </c>
      <c r="AB16" s="15">
        <v>44799.992919999997</v>
      </c>
      <c r="AC16" s="15">
        <v>47002.407253199999</v>
      </c>
      <c r="AD16" s="15">
        <v>49843.727877000005</v>
      </c>
      <c r="AE16" s="15">
        <v>52685.048500799996</v>
      </c>
      <c r="AF16" s="15">
        <v>55526.369124599994</v>
      </c>
      <c r="AG16" s="15">
        <v>58367.689748399993</v>
      </c>
      <c r="AH16" s="15">
        <v>61209.010372199999</v>
      </c>
      <c r="AI16" s="15">
        <v>64050.330995999997</v>
      </c>
      <c r="AJ16" s="15">
        <v>66891.651619800003</v>
      </c>
      <c r="AK16" s="15">
        <v>69732.972243600001</v>
      </c>
      <c r="AL16" s="15">
        <v>72574.2928674</v>
      </c>
      <c r="AM16" s="15" t="s">
        <v>14</v>
      </c>
      <c r="AN16" s="15">
        <v>52507.1849382</v>
      </c>
      <c r="AO16" s="15">
        <v>56748.167600000001</v>
      </c>
      <c r="AP16" s="15">
        <v>60269.011000000006</v>
      </c>
      <c r="AQ16" s="15">
        <v>63789.854399999997</v>
      </c>
      <c r="AR16" s="15">
        <v>67310.697799999994</v>
      </c>
      <c r="AS16" s="15">
        <v>70831.541199999992</v>
      </c>
      <c r="AT16" s="15">
        <v>74352.384600000005</v>
      </c>
      <c r="AU16" s="15">
        <v>77873.228000000003</v>
      </c>
      <c r="AV16" s="15">
        <v>81394.071400000001</v>
      </c>
      <c r="AW16" s="15">
        <v>84914.914799999999</v>
      </c>
      <c r="AX16" s="15">
        <v>88435.758199999997</v>
      </c>
      <c r="AY16" s="15" t="s">
        <v>14</v>
      </c>
      <c r="AZ16" s="15">
        <v>7707.1920181999994</v>
      </c>
      <c r="BA16" s="15">
        <v>9745.7603467999998</v>
      </c>
      <c r="BB16" s="15">
        <v>10425.283123000001</v>
      </c>
      <c r="BC16" s="15">
        <v>11104.805899199999</v>
      </c>
      <c r="BD16" s="15">
        <v>11784.328675399998</v>
      </c>
      <c r="BE16" s="15">
        <v>12463.851451599998</v>
      </c>
      <c r="BF16" s="15">
        <v>13143.374227800001</v>
      </c>
      <c r="BG16" s="15">
        <v>13822.897004</v>
      </c>
      <c r="BH16" s="15">
        <v>14502.4197802</v>
      </c>
      <c r="BI16" s="15">
        <v>15181.942556400001</v>
      </c>
      <c r="BJ16" s="15">
        <v>15861.465332600001</v>
      </c>
      <c r="BK16" s="15" t="s">
        <v>14</v>
      </c>
      <c r="BL16" s="15">
        <v>14737.1075382</v>
      </c>
      <c r="BM16" s="15">
        <v>8415.56</v>
      </c>
      <c r="BN16" s="15">
        <v>8415.56</v>
      </c>
      <c r="BO16" s="15">
        <v>8415.56</v>
      </c>
      <c r="BP16" s="15">
        <v>8415.56</v>
      </c>
      <c r="BQ16" s="15">
        <v>8415.56</v>
      </c>
      <c r="BR16" s="15">
        <v>8415.56</v>
      </c>
      <c r="BS16" s="15">
        <v>8415.56</v>
      </c>
      <c r="BT16" s="15">
        <v>8415.56</v>
      </c>
      <c r="BU16" s="15">
        <v>8415.56</v>
      </c>
      <c r="BV16" s="15">
        <v>8415.56</v>
      </c>
      <c r="BW16" s="15">
        <v>2163.56</v>
      </c>
      <c r="BX16" s="15">
        <v>2163.56</v>
      </c>
      <c r="BY16" s="15">
        <v>2163.56</v>
      </c>
      <c r="BZ16" s="15">
        <v>2163.56</v>
      </c>
      <c r="CA16" s="15">
        <v>2163.56</v>
      </c>
      <c r="CB16" s="15">
        <v>2163.56</v>
      </c>
      <c r="CC16" s="15">
        <v>2163.56</v>
      </c>
      <c r="CD16" s="15">
        <v>2163.56</v>
      </c>
      <c r="CE16" s="15">
        <v>2163.56</v>
      </c>
      <c r="CF16" s="15">
        <v>2163.56</v>
      </c>
      <c r="CG16" s="15">
        <v>2163.56</v>
      </c>
      <c r="CH16" s="2" t="s">
        <v>14</v>
      </c>
      <c r="CI16" s="2">
        <v>36974.005559999998</v>
      </c>
      <c r="CJ16" s="2">
        <v>40308.006474000002</v>
      </c>
      <c r="CK16" s="2">
        <v>42744.172425000004</v>
      </c>
      <c r="CL16" s="2">
        <v>45180.338375999992</v>
      </c>
      <c r="CM16" s="2">
        <v>47616.504326999995</v>
      </c>
      <c r="CN16" s="2">
        <v>50052.670277999998</v>
      </c>
      <c r="CO16" s="2">
        <v>52488.836229</v>
      </c>
      <c r="CP16" s="2">
        <v>54925.002180000003</v>
      </c>
      <c r="CQ16" s="2">
        <v>57361.168131000006</v>
      </c>
      <c r="CR16" s="2">
        <v>59797.334081999994</v>
      </c>
      <c r="CS16" s="2">
        <v>62233.500032999989</v>
      </c>
      <c r="CT16" s="15">
        <v>4000</v>
      </c>
      <c r="CU16" s="15">
        <v>4000</v>
      </c>
      <c r="CV16" s="15">
        <v>4000</v>
      </c>
      <c r="CW16" s="15">
        <v>4000</v>
      </c>
      <c r="CX16" s="15">
        <v>4000</v>
      </c>
      <c r="CY16" s="15">
        <v>4000</v>
      </c>
      <c r="CZ16" s="15">
        <v>4000</v>
      </c>
      <c r="DA16" s="15">
        <v>4000</v>
      </c>
      <c r="DB16" s="15">
        <v>4000</v>
      </c>
      <c r="DC16" s="15">
        <v>4000</v>
      </c>
      <c r="DD16" s="15">
        <v>4000</v>
      </c>
      <c r="DE16" s="15">
        <v>3000</v>
      </c>
      <c r="DF16" s="15">
        <v>3000</v>
      </c>
      <c r="DG16" s="15">
        <v>3000</v>
      </c>
      <c r="DH16" s="15">
        <v>3000</v>
      </c>
      <c r="DI16" s="15">
        <v>3000</v>
      </c>
      <c r="DJ16" s="15">
        <v>3000</v>
      </c>
      <c r="DK16" s="15">
        <v>3000</v>
      </c>
      <c r="DL16" s="15">
        <v>3000</v>
      </c>
      <c r="DM16" s="15">
        <v>3000</v>
      </c>
      <c r="DN16" s="15">
        <v>3000</v>
      </c>
      <c r="DO16" s="15">
        <v>3000</v>
      </c>
    </row>
    <row r="17" spans="1:119" ht="81.75" customHeight="1" thickBot="1" x14ac:dyDescent="0.4">
      <c r="A17" s="22">
        <f>IF($E$4&lt;1,"",T78%)</f>
        <v>0</v>
      </c>
      <c r="B17" s="29" t="str">
        <f>IF($E$4&lt;1,"Por un salario que respete la escala salarial",CONCATENATE("Es la diferencia de tu sueldo con ",E4," % de antigüedad y el mismo cargo sin antigüedad (0%)."," Por esto decimos que se achata la escala salarial."))</f>
        <v>Es la diferencia de tu sueldo con 50 % de antigüedad y el mismo cargo sin antigüedad (0%). Por esto decimos que se achata la escala salarial.</v>
      </c>
      <c r="C17" s="30"/>
      <c r="D17" s="30"/>
      <c r="E17" s="30"/>
      <c r="F17" s="30"/>
      <c r="G17" s="30"/>
      <c r="H17" s="30"/>
      <c r="I17" s="30"/>
      <c r="J17" s="30"/>
      <c r="K17" s="30"/>
      <c r="L17" s="30"/>
      <c r="M17" s="30"/>
      <c r="N17" s="30"/>
      <c r="O17" s="30"/>
      <c r="P17" s="30"/>
      <c r="Z17" s="10" t="s">
        <v>95</v>
      </c>
      <c r="AA17" s="2">
        <v>12</v>
      </c>
      <c r="AB17" s="15">
        <v>44799.992919999997</v>
      </c>
      <c r="AC17" s="15">
        <v>44799.992919999997</v>
      </c>
      <c r="AD17" s="15">
        <v>44799.992919999997</v>
      </c>
      <c r="AE17" s="15">
        <v>46344.250074959993</v>
      </c>
      <c r="AF17" s="15">
        <v>48789.270797144993</v>
      </c>
      <c r="AG17" s="15">
        <v>51234.291519329992</v>
      </c>
      <c r="AH17" s="15">
        <v>53679.312241514992</v>
      </c>
      <c r="AI17" s="15">
        <v>56124.332963699999</v>
      </c>
      <c r="AJ17" s="15">
        <v>58569.353685884991</v>
      </c>
      <c r="AK17" s="15">
        <v>61014.374408069998</v>
      </c>
      <c r="AL17" s="15">
        <v>63459.39513025499</v>
      </c>
      <c r="AM17" s="15" t="s">
        <v>15</v>
      </c>
      <c r="AN17" s="15">
        <v>51464.626460964995</v>
      </c>
      <c r="AO17" s="15">
        <v>53218.860659409998</v>
      </c>
      <c r="AP17" s="15">
        <v>53803.605392224999</v>
      </c>
      <c r="AQ17" s="15">
        <v>55932.607279999997</v>
      </c>
      <c r="AR17" s="15">
        <v>58962.37273499999</v>
      </c>
      <c r="AS17" s="15">
        <v>61992.138189999991</v>
      </c>
      <c r="AT17" s="15">
        <v>65021.903644999991</v>
      </c>
      <c r="AU17" s="15">
        <v>68051.669099999999</v>
      </c>
      <c r="AV17" s="15">
        <v>71081.434554999985</v>
      </c>
      <c r="AW17" s="15">
        <v>74111.20001</v>
      </c>
      <c r="AX17" s="15">
        <v>77140.965464999987</v>
      </c>
      <c r="AY17" s="15" t="s">
        <v>15</v>
      </c>
      <c r="AZ17" s="15">
        <v>6664.6335409649982</v>
      </c>
      <c r="BA17" s="15">
        <v>8418.8677394099977</v>
      </c>
      <c r="BB17" s="15">
        <v>9003.6124722249988</v>
      </c>
      <c r="BC17" s="15">
        <v>9588.357205039998</v>
      </c>
      <c r="BD17" s="15">
        <v>10173.101937854997</v>
      </c>
      <c r="BE17" s="15">
        <v>10757.846670669998</v>
      </c>
      <c r="BF17" s="15">
        <v>11342.591403484997</v>
      </c>
      <c r="BG17" s="15">
        <v>11927.3361363</v>
      </c>
      <c r="BH17" s="15">
        <v>12512.080869114996</v>
      </c>
      <c r="BI17" s="15">
        <v>13096.825601930001</v>
      </c>
      <c r="BJ17" s="15">
        <v>13681.570334744996</v>
      </c>
      <c r="BK17" s="15" t="s">
        <v>15</v>
      </c>
      <c r="BL17" s="15">
        <v>19096.406455965</v>
      </c>
      <c r="BM17" s="15">
        <v>11761.34428941001</v>
      </c>
      <c r="BN17" s="15">
        <v>9316.323567225003</v>
      </c>
      <c r="BO17" s="15">
        <v>8415.56</v>
      </c>
      <c r="BP17" s="15">
        <v>8415.56</v>
      </c>
      <c r="BQ17" s="15">
        <v>8415.56</v>
      </c>
      <c r="BR17" s="15">
        <v>8415.56</v>
      </c>
      <c r="BS17" s="15">
        <v>8415.56</v>
      </c>
      <c r="BT17" s="15">
        <v>8415.56</v>
      </c>
      <c r="BU17" s="15">
        <v>8415.56</v>
      </c>
      <c r="BV17" s="15">
        <v>8415.56</v>
      </c>
      <c r="BW17" s="15">
        <v>2163.56</v>
      </c>
      <c r="BX17" s="15">
        <v>2163.56</v>
      </c>
      <c r="BY17" s="15">
        <v>2163.56</v>
      </c>
      <c r="BZ17" s="15">
        <v>2163.56</v>
      </c>
      <c r="CA17" s="15">
        <v>2163.56</v>
      </c>
      <c r="CB17" s="15">
        <v>2163.56</v>
      </c>
      <c r="CC17" s="15">
        <v>2163.56</v>
      </c>
      <c r="CD17" s="15">
        <v>2163.56</v>
      </c>
      <c r="CE17" s="15">
        <v>2163.56</v>
      </c>
      <c r="CF17" s="15">
        <v>2163.56</v>
      </c>
      <c r="CG17" s="15">
        <v>2163.56</v>
      </c>
      <c r="CH17" s="2" t="s">
        <v>15</v>
      </c>
      <c r="CI17" s="2">
        <v>36974.005559999998</v>
      </c>
      <c r="CJ17" s="2">
        <v>36974.005559999998</v>
      </c>
      <c r="CK17" s="2">
        <v>37649.123149875006</v>
      </c>
      <c r="CL17" s="2">
        <v>39745.6191492</v>
      </c>
      <c r="CM17" s="2">
        <v>41842.115148524994</v>
      </c>
      <c r="CN17" s="2">
        <v>43938.611147850002</v>
      </c>
      <c r="CO17" s="2">
        <v>46035.107147174996</v>
      </c>
      <c r="CP17" s="2">
        <v>48131.603146500005</v>
      </c>
      <c r="CQ17" s="2">
        <v>50228.099145824999</v>
      </c>
      <c r="CR17" s="2">
        <v>52324.595145149993</v>
      </c>
      <c r="CS17" s="2">
        <v>54421.091144475002</v>
      </c>
      <c r="CT17" s="15">
        <v>4000</v>
      </c>
      <c r="CU17" s="15">
        <v>4000</v>
      </c>
      <c r="CV17" s="15">
        <v>4000</v>
      </c>
      <c r="CW17" s="15">
        <v>4000</v>
      </c>
      <c r="CX17" s="15">
        <v>4000</v>
      </c>
      <c r="CY17" s="15">
        <v>4000</v>
      </c>
      <c r="CZ17" s="15">
        <v>4000</v>
      </c>
      <c r="DA17" s="15">
        <v>4000</v>
      </c>
      <c r="DB17" s="15">
        <v>4000</v>
      </c>
      <c r="DC17" s="15">
        <v>4000</v>
      </c>
      <c r="DD17" s="15">
        <v>4000</v>
      </c>
      <c r="DE17" s="15">
        <v>3000</v>
      </c>
      <c r="DF17" s="15">
        <v>3000</v>
      </c>
      <c r="DG17" s="15">
        <v>3000</v>
      </c>
      <c r="DH17" s="15">
        <v>3000</v>
      </c>
      <c r="DI17" s="15">
        <v>3000</v>
      </c>
      <c r="DJ17" s="15">
        <v>3000</v>
      </c>
      <c r="DK17" s="15">
        <v>3000</v>
      </c>
      <c r="DL17" s="15">
        <v>3000</v>
      </c>
      <c r="DM17" s="15">
        <v>3000</v>
      </c>
      <c r="DN17" s="15">
        <v>3000</v>
      </c>
      <c r="DO17" s="15">
        <v>3000</v>
      </c>
    </row>
    <row r="18" spans="1:119" ht="73.5" customHeight="1" x14ac:dyDescent="0.35">
      <c r="A18" s="90" t="str">
        <f>IF($G$10&gt;38300.98,"Si no tenés deducciones, con este sueldo pagás ganancias (cobrás un sueldo mayor al mínimo no imponible de $ 38.300,98 de Sueldo Neto)","¡No al impuesto al salario!")</f>
        <v>¡No al impuesto al salario!</v>
      </c>
      <c r="B18" s="90"/>
      <c r="C18" s="90"/>
      <c r="D18" s="90"/>
      <c r="E18" s="90"/>
      <c r="F18" s="90"/>
      <c r="G18" s="90"/>
      <c r="H18" s="90"/>
      <c r="I18" s="90"/>
      <c r="J18" s="90"/>
      <c r="K18" s="90"/>
      <c r="L18" s="90"/>
      <c r="M18" s="90"/>
      <c r="N18" s="90"/>
      <c r="O18" s="90"/>
      <c r="P18" s="90"/>
      <c r="Z18" s="10" t="s">
        <v>96</v>
      </c>
      <c r="AA18" s="2">
        <v>13</v>
      </c>
      <c r="AB18" s="15">
        <v>44799.992919999997</v>
      </c>
      <c r="AC18" s="15">
        <v>44799.992919999997</v>
      </c>
      <c r="AD18" s="15">
        <v>44799.992919999997</v>
      </c>
      <c r="AE18" s="15">
        <v>44799.992919999997</v>
      </c>
      <c r="AF18" s="15">
        <v>45508.777755164992</v>
      </c>
      <c r="AG18" s="15">
        <v>47760.828298410001</v>
      </c>
      <c r="AH18" s="15">
        <v>50012.878841654994</v>
      </c>
      <c r="AI18" s="15">
        <v>52264.929384899995</v>
      </c>
      <c r="AJ18" s="15">
        <v>54516.979928145003</v>
      </c>
      <c r="AK18" s="15">
        <v>56769.030471390004</v>
      </c>
      <c r="AL18" s="15">
        <v>59021.081014634998</v>
      </c>
      <c r="AM18" s="15" t="s">
        <v>16</v>
      </c>
      <c r="AN18" s="15">
        <v>50956.973809304996</v>
      </c>
      <c r="AO18" s="15">
        <v>52572.757284569998</v>
      </c>
      <c r="AP18" s="15">
        <v>53111.351776324998</v>
      </c>
      <c r="AQ18" s="15">
        <v>53649.946268079999</v>
      </c>
      <c r="AR18" s="15">
        <v>54897.325594999995</v>
      </c>
      <c r="AS18" s="15">
        <v>57687.970630000003</v>
      </c>
      <c r="AT18" s="15">
        <v>60478.615664999998</v>
      </c>
      <c r="AU18" s="15">
        <v>63269.260699999999</v>
      </c>
      <c r="AV18" s="15">
        <v>66059.905735000008</v>
      </c>
      <c r="AW18" s="15">
        <v>68850.550770000002</v>
      </c>
      <c r="AX18" s="15">
        <v>71641.195804999996</v>
      </c>
      <c r="AY18" s="15" t="s">
        <v>16</v>
      </c>
      <c r="AZ18" s="15">
        <v>6156.9808893049994</v>
      </c>
      <c r="BA18" s="15">
        <v>7772.7643645699991</v>
      </c>
      <c r="BB18" s="15">
        <v>8311.3588563250014</v>
      </c>
      <c r="BC18" s="15">
        <v>8849.9533480800001</v>
      </c>
      <c r="BD18" s="15">
        <v>9388.5478398349987</v>
      </c>
      <c r="BE18" s="15">
        <v>9927.142331590001</v>
      </c>
      <c r="BF18" s="15">
        <v>10465.736823345</v>
      </c>
      <c r="BG18" s="15">
        <v>11004.3313151</v>
      </c>
      <c r="BH18" s="15">
        <v>11542.925806854999</v>
      </c>
      <c r="BI18" s="15">
        <v>12081.520298609999</v>
      </c>
      <c r="BJ18" s="15">
        <v>12620.114790364998</v>
      </c>
      <c r="BK18" s="15" t="s">
        <v>16</v>
      </c>
      <c r="BL18" s="15">
        <v>21219.078424304993</v>
      </c>
      <c r="BM18" s="15">
        <v>14462.926794569999</v>
      </c>
      <c r="BN18" s="15">
        <v>12210.876251324991</v>
      </c>
      <c r="BO18" s="15">
        <v>9958.8257080799976</v>
      </c>
      <c r="BP18" s="15">
        <v>8415.56</v>
      </c>
      <c r="BQ18" s="15">
        <v>8415.56</v>
      </c>
      <c r="BR18" s="15">
        <v>8415.56</v>
      </c>
      <c r="BS18" s="15">
        <v>8415.56</v>
      </c>
      <c r="BT18" s="15">
        <v>8415.56</v>
      </c>
      <c r="BU18" s="15">
        <v>8415.56</v>
      </c>
      <c r="BV18" s="15">
        <v>8415.56</v>
      </c>
      <c r="BW18" s="15">
        <v>2163.56</v>
      </c>
      <c r="BX18" s="15">
        <v>2163.56</v>
      </c>
      <c r="BY18" s="15">
        <v>2163.56</v>
      </c>
      <c r="BZ18" s="15">
        <v>2163.56</v>
      </c>
      <c r="CA18" s="15">
        <v>2163.56</v>
      </c>
      <c r="CB18" s="15">
        <v>2163.56</v>
      </c>
      <c r="CC18" s="15">
        <v>2163.56</v>
      </c>
      <c r="CD18" s="15">
        <v>2163.56</v>
      </c>
      <c r="CE18" s="15">
        <v>2163.56</v>
      </c>
      <c r="CF18" s="15">
        <v>2163.56</v>
      </c>
      <c r="CG18" s="15">
        <v>2163.56</v>
      </c>
      <c r="CH18" s="2" t="s">
        <v>16</v>
      </c>
      <c r="CI18" s="2">
        <v>36974.005559999998</v>
      </c>
      <c r="CJ18" s="2">
        <v>36974.005559999998</v>
      </c>
      <c r="CK18" s="2">
        <v>36974.005559999998</v>
      </c>
      <c r="CL18" s="2">
        <v>37099.293128400001</v>
      </c>
      <c r="CM18" s="2">
        <v>39030.393751424992</v>
      </c>
      <c r="CN18" s="2">
        <v>40961.494374449998</v>
      </c>
      <c r="CO18" s="2">
        <v>42892.594997474996</v>
      </c>
      <c r="CP18" s="2">
        <v>44823.695620499995</v>
      </c>
      <c r="CQ18" s="2">
        <v>46754.796243524994</v>
      </c>
      <c r="CR18" s="2">
        <v>48685.896866549992</v>
      </c>
      <c r="CS18" s="2">
        <v>50616.997489574998</v>
      </c>
      <c r="CT18" s="15">
        <v>4000</v>
      </c>
      <c r="CU18" s="15">
        <v>4000</v>
      </c>
      <c r="CV18" s="15">
        <v>4000</v>
      </c>
      <c r="CW18" s="15">
        <v>4000</v>
      </c>
      <c r="CX18" s="15">
        <v>4000</v>
      </c>
      <c r="CY18" s="15">
        <v>4000</v>
      </c>
      <c r="CZ18" s="15">
        <v>4000</v>
      </c>
      <c r="DA18" s="15">
        <v>4000</v>
      </c>
      <c r="DB18" s="15">
        <v>4000</v>
      </c>
      <c r="DC18" s="15">
        <v>4000</v>
      </c>
      <c r="DD18" s="15">
        <v>4000</v>
      </c>
      <c r="DE18" s="15">
        <v>3000</v>
      </c>
      <c r="DF18" s="15">
        <v>3000</v>
      </c>
      <c r="DG18" s="15">
        <v>3000</v>
      </c>
      <c r="DH18" s="15">
        <v>3000</v>
      </c>
      <c r="DI18" s="15">
        <v>3000</v>
      </c>
      <c r="DJ18" s="15">
        <v>3000</v>
      </c>
      <c r="DK18" s="15">
        <v>3000</v>
      </c>
      <c r="DL18" s="15">
        <v>3000</v>
      </c>
      <c r="DM18" s="15">
        <v>3000</v>
      </c>
      <c r="DN18" s="15">
        <v>3000</v>
      </c>
      <c r="DO18" s="15">
        <v>3000</v>
      </c>
    </row>
    <row r="19" spans="1:119" ht="42" customHeight="1" x14ac:dyDescent="0.35">
      <c r="A19" s="28" t="str">
        <f>IF($T$79&lt;1,"Por un salario igual a la canasta familiar",CONCATENATE("¡Cobrás $ ",TEXT(T79,"#.###,##"), " menos que el sueldo mínimo docente!"))</f>
        <v>Por un salario igual a la canasta familiar</v>
      </c>
      <c r="B19" s="28"/>
      <c r="C19" s="28"/>
      <c r="D19" s="28"/>
      <c r="E19" s="28"/>
      <c r="F19" s="28"/>
      <c r="G19" s="28"/>
      <c r="H19" s="28"/>
      <c r="I19" s="28"/>
      <c r="J19" s="28"/>
      <c r="K19" s="28"/>
      <c r="L19" s="28"/>
      <c r="M19" s="28"/>
      <c r="N19" s="28"/>
      <c r="O19" s="28"/>
      <c r="P19" s="28"/>
      <c r="Z19" s="10" t="s">
        <v>97</v>
      </c>
      <c r="AA19" s="2">
        <v>14</v>
      </c>
      <c r="AB19" s="15">
        <v>44799.992919999997</v>
      </c>
      <c r="AC19" s="15">
        <v>44799.992919999997</v>
      </c>
      <c r="AD19" s="15">
        <v>44799.992919999997</v>
      </c>
      <c r="AE19" s="15">
        <v>44799.992919999997</v>
      </c>
      <c r="AF19" s="15">
        <v>44799.992919999997</v>
      </c>
      <c r="AG19" s="15">
        <v>44799.992919999997</v>
      </c>
      <c r="AH19" s="15">
        <v>44853.461801999998</v>
      </c>
      <c r="AI19" s="15">
        <v>46833.964079999998</v>
      </c>
      <c r="AJ19" s="15">
        <v>48814.466357999998</v>
      </c>
      <c r="AK19" s="15">
        <v>50794.968636000005</v>
      </c>
      <c r="AL19" s="15">
        <v>52775.470913999998</v>
      </c>
      <c r="AM19" s="15" t="s">
        <v>17</v>
      </c>
      <c r="AN19" s="15">
        <v>50242.603342000002</v>
      </c>
      <c r="AO19" s="15">
        <v>51663.558507999995</v>
      </c>
      <c r="AP19" s="15">
        <v>52137.210229999997</v>
      </c>
      <c r="AQ19" s="15">
        <v>52610.861951999999</v>
      </c>
      <c r="AR19" s="15">
        <v>53084.513673999994</v>
      </c>
      <c r="AS19" s="15">
        <v>53558.165395999997</v>
      </c>
      <c r="AT19" s="15">
        <v>54085.286</v>
      </c>
      <c r="AU19" s="15">
        <v>56539.44</v>
      </c>
      <c r="AV19" s="15">
        <v>58993.593999999997</v>
      </c>
      <c r="AW19" s="15">
        <v>61447.748000000007</v>
      </c>
      <c r="AX19" s="15">
        <v>63901.902000000002</v>
      </c>
      <c r="AY19" s="15" t="s">
        <v>17</v>
      </c>
      <c r="AZ19" s="15">
        <v>5442.6104219999997</v>
      </c>
      <c r="BA19" s="15">
        <v>6863.5655879999995</v>
      </c>
      <c r="BB19" s="15">
        <v>7337.2173100000018</v>
      </c>
      <c r="BC19" s="15">
        <v>7810.8690320000005</v>
      </c>
      <c r="BD19" s="15">
        <v>8284.5207539999992</v>
      </c>
      <c r="BE19" s="15">
        <v>8758.1724759999997</v>
      </c>
      <c r="BF19" s="15">
        <v>9231.8241980000003</v>
      </c>
      <c r="BG19" s="15">
        <v>9705.4759200000008</v>
      </c>
      <c r="BH19" s="15">
        <v>10179.127641999999</v>
      </c>
      <c r="BI19" s="15">
        <v>10652.779364000002</v>
      </c>
      <c r="BJ19" s="15">
        <v>11126.431086000001</v>
      </c>
      <c r="BK19" s="15" t="s">
        <v>17</v>
      </c>
      <c r="BL19" s="15">
        <v>24206.109341999996</v>
      </c>
      <c r="BM19" s="15">
        <v>18264.602507999996</v>
      </c>
      <c r="BN19" s="15">
        <v>16284.100229999991</v>
      </c>
      <c r="BO19" s="15">
        <v>14303.597951999998</v>
      </c>
      <c r="BP19" s="15">
        <v>12323.095673999998</v>
      </c>
      <c r="BQ19" s="15">
        <v>10342.593395999991</v>
      </c>
      <c r="BR19" s="15">
        <v>8415.56</v>
      </c>
      <c r="BS19" s="15">
        <v>8415.56</v>
      </c>
      <c r="BT19" s="15">
        <v>8415.56</v>
      </c>
      <c r="BU19" s="15">
        <v>8415.56</v>
      </c>
      <c r="BV19" s="15">
        <v>8415.56</v>
      </c>
      <c r="BW19" s="15">
        <v>2163.56</v>
      </c>
      <c r="BX19" s="15">
        <v>2163.56</v>
      </c>
      <c r="BY19" s="15">
        <v>2163.56</v>
      </c>
      <c r="BZ19" s="15">
        <v>2163.56</v>
      </c>
      <c r="CA19" s="15">
        <v>2163.56</v>
      </c>
      <c r="CB19" s="15">
        <v>2163.56</v>
      </c>
      <c r="CC19" s="15">
        <v>2163.56</v>
      </c>
      <c r="CD19" s="15">
        <v>2163.56</v>
      </c>
      <c r="CE19" s="15">
        <v>2163.56</v>
      </c>
      <c r="CF19" s="15">
        <v>2163.56</v>
      </c>
      <c r="CG19" s="15">
        <v>2163.56</v>
      </c>
      <c r="CH19" s="2" t="s">
        <v>17</v>
      </c>
      <c r="CI19" s="2">
        <v>36974.005559999998</v>
      </c>
      <c r="CJ19" s="2">
        <v>36974.005559999998</v>
      </c>
      <c r="CK19" s="2">
        <v>36974.005559999998</v>
      </c>
      <c r="CL19" s="2">
        <v>36974.005559999998</v>
      </c>
      <c r="CM19" s="2">
        <v>36974.005559999998</v>
      </c>
      <c r="CN19" s="2">
        <v>36974.005559999998</v>
      </c>
      <c r="CO19" s="2">
        <v>38214.181220999999</v>
      </c>
      <c r="CP19" s="2">
        <v>39899.04954</v>
      </c>
      <c r="CQ19" s="2">
        <v>41583.917858999994</v>
      </c>
      <c r="CR19" s="2">
        <v>43268.786178000002</v>
      </c>
      <c r="CS19" s="2">
        <v>44953.654496999989</v>
      </c>
      <c r="CT19" s="15">
        <v>4000</v>
      </c>
      <c r="CU19" s="15">
        <v>4000</v>
      </c>
      <c r="CV19" s="15">
        <v>4000</v>
      </c>
      <c r="CW19" s="15">
        <v>4000</v>
      </c>
      <c r="CX19" s="15">
        <v>4000</v>
      </c>
      <c r="CY19" s="15">
        <v>4000</v>
      </c>
      <c r="CZ19" s="15">
        <v>4000</v>
      </c>
      <c r="DA19" s="15">
        <v>4000</v>
      </c>
      <c r="DB19" s="15">
        <v>4000</v>
      </c>
      <c r="DC19" s="15">
        <v>4000</v>
      </c>
      <c r="DD19" s="15">
        <v>4000</v>
      </c>
      <c r="DE19" s="15">
        <v>3000</v>
      </c>
      <c r="DF19" s="15">
        <v>3000</v>
      </c>
      <c r="DG19" s="15">
        <v>3000</v>
      </c>
      <c r="DH19" s="15">
        <v>3000</v>
      </c>
      <c r="DI19" s="15">
        <v>3000</v>
      </c>
      <c r="DJ19" s="15">
        <v>3000</v>
      </c>
      <c r="DK19" s="15">
        <v>3000</v>
      </c>
      <c r="DL19" s="15">
        <v>3000</v>
      </c>
      <c r="DM19" s="15">
        <v>3000</v>
      </c>
      <c r="DN19" s="15">
        <v>3000</v>
      </c>
      <c r="DO19" s="15">
        <v>3000</v>
      </c>
    </row>
    <row r="20" spans="1:119" ht="29.25" customHeight="1" x14ac:dyDescent="0.35">
      <c r="A20" s="93"/>
      <c r="B20" s="93"/>
      <c r="C20" s="93"/>
      <c r="D20" s="93"/>
      <c r="E20" s="93"/>
      <c r="F20" s="93"/>
      <c r="G20" s="93"/>
      <c r="H20" s="93"/>
      <c r="I20" s="93"/>
      <c r="J20" s="93"/>
      <c r="K20" s="93"/>
      <c r="L20" s="93"/>
      <c r="M20" s="93"/>
      <c r="N20" s="93"/>
      <c r="O20" s="93"/>
      <c r="P20" s="93"/>
      <c r="Z20" s="10" t="s">
        <v>85</v>
      </c>
      <c r="AA20" s="2">
        <v>15</v>
      </c>
      <c r="AB20" s="15">
        <v>46431.876039999996</v>
      </c>
      <c r="AC20" s="15">
        <v>46921.440975999998</v>
      </c>
      <c r="AD20" s="15">
        <v>47084.629287999996</v>
      </c>
      <c r="AE20" s="15">
        <v>47247.817599999995</v>
      </c>
      <c r="AF20" s="15">
        <v>47411.005911999993</v>
      </c>
      <c r="AG20" s="15">
        <v>47574.194223999999</v>
      </c>
      <c r="AH20" s="15">
        <v>47954.039729999997</v>
      </c>
      <c r="AI20" s="15">
        <v>50097.730320000002</v>
      </c>
      <c r="AJ20" s="15">
        <v>52241.420910000001</v>
      </c>
      <c r="AK20" s="15">
        <v>54385.111499999999</v>
      </c>
      <c r="AL20" s="15">
        <v>56528.802089999997</v>
      </c>
      <c r="AM20" s="15" t="s">
        <v>20</v>
      </c>
      <c r="AN20" s="15">
        <v>52303.791029999993</v>
      </c>
      <c r="AO20" s="15">
        <v>54331.394196000001</v>
      </c>
      <c r="AP20" s="15">
        <v>55007.261917999997</v>
      </c>
      <c r="AQ20" s="15">
        <v>55683.129639999992</v>
      </c>
      <c r="AR20" s="15">
        <v>56358.997361999995</v>
      </c>
      <c r="AS20" s="15">
        <v>57034.865084000005</v>
      </c>
      <c r="AT20" s="15">
        <v>57927.39</v>
      </c>
      <c r="AU20" s="15">
        <v>60583.76</v>
      </c>
      <c r="AV20" s="15">
        <v>63240.130000000005</v>
      </c>
      <c r="AW20" s="15">
        <v>65896.5</v>
      </c>
      <c r="AX20" s="15">
        <v>68552.87</v>
      </c>
      <c r="AY20" s="15" t="s">
        <v>20</v>
      </c>
      <c r="AZ20" s="15">
        <v>5871.9149899999993</v>
      </c>
      <c r="BA20" s="15">
        <v>7409.9532199999994</v>
      </c>
      <c r="BB20" s="15">
        <v>7922.6326300000001</v>
      </c>
      <c r="BC20" s="15">
        <v>8435.3120399999989</v>
      </c>
      <c r="BD20" s="15">
        <v>8947.9914499999977</v>
      </c>
      <c r="BE20" s="15">
        <v>9460.6708600000002</v>
      </c>
      <c r="BF20" s="15">
        <v>9973.350269999999</v>
      </c>
      <c r="BG20" s="15">
        <v>10486.02968</v>
      </c>
      <c r="BH20" s="15">
        <v>10998.70909</v>
      </c>
      <c r="BI20" s="15">
        <v>11511.388499999999</v>
      </c>
      <c r="BJ20" s="15">
        <v>12024.067909999998</v>
      </c>
      <c r="BK20" s="15" t="s">
        <v>20</v>
      </c>
      <c r="BL20" s="15">
        <v>24042.921029999998</v>
      </c>
      <c r="BM20" s="15">
        <v>18101.414195999998</v>
      </c>
      <c r="BN20" s="15">
        <v>16120.911917999993</v>
      </c>
      <c r="BO20" s="15">
        <v>14140.409639999993</v>
      </c>
      <c r="BP20" s="15">
        <v>12159.907362</v>
      </c>
      <c r="BQ20" s="15">
        <v>10179.405084</v>
      </c>
      <c r="BR20" s="15">
        <v>8415.56</v>
      </c>
      <c r="BS20" s="15">
        <v>8415.56</v>
      </c>
      <c r="BT20" s="15">
        <v>8415.56</v>
      </c>
      <c r="BU20" s="15">
        <v>8415.56</v>
      </c>
      <c r="BV20" s="15">
        <v>8415.56</v>
      </c>
      <c r="BW20" s="15">
        <v>2163.56</v>
      </c>
      <c r="BX20" s="15">
        <v>2163.56</v>
      </c>
      <c r="BY20" s="15">
        <v>2163.56</v>
      </c>
      <c r="BZ20" s="15">
        <v>2163.56</v>
      </c>
      <c r="CA20" s="15">
        <v>2163.56</v>
      </c>
      <c r="CB20" s="15">
        <v>2163.56</v>
      </c>
      <c r="CC20" s="15">
        <v>2163.56</v>
      </c>
      <c r="CD20" s="15">
        <v>2163.56</v>
      </c>
      <c r="CE20" s="15">
        <v>2163.56</v>
      </c>
      <c r="CF20" s="15">
        <v>2163.56</v>
      </c>
      <c r="CG20" s="15">
        <v>2163.56</v>
      </c>
      <c r="CH20" s="2" t="s">
        <v>20</v>
      </c>
      <c r="CI20" s="2">
        <v>38372.697959999998</v>
      </c>
      <c r="CJ20" s="2">
        <v>38792.305679999998</v>
      </c>
      <c r="CK20" s="2">
        <v>38932.174919999998</v>
      </c>
      <c r="CL20" s="2">
        <v>39072.044159999998</v>
      </c>
      <c r="CM20" s="2">
        <v>39211.913399999998</v>
      </c>
      <c r="CN20" s="2">
        <v>39351.782639999998</v>
      </c>
      <c r="CO20" s="2">
        <v>40871.696780999999</v>
      </c>
      <c r="CP20" s="2">
        <v>42696.43434</v>
      </c>
      <c r="CQ20" s="2">
        <v>44521.171899000008</v>
      </c>
      <c r="CR20" s="2">
        <v>46345.909458000009</v>
      </c>
      <c r="CS20" s="2">
        <v>48170.647017000003</v>
      </c>
      <c r="CT20" s="15">
        <v>4000</v>
      </c>
      <c r="CU20" s="15">
        <v>4000</v>
      </c>
      <c r="CV20" s="15">
        <v>4000</v>
      </c>
      <c r="CW20" s="15">
        <v>4000</v>
      </c>
      <c r="CX20" s="15">
        <v>4000</v>
      </c>
      <c r="CY20" s="15">
        <v>4000</v>
      </c>
      <c r="CZ20" s="15">
        <v>4000</v>
      </c>
      <c r="DA20" s="15">
        <v>4000</v>
      </c>
      <c r="DB20" s="15">
        <v>4000</v>
      </c>
      <c r="DC20" s="15">
        <v>4000</v>
      </c>
      <c r="DD20" s="15">
        <v>4000</v>
      </c>
      <c r="DE20" s="15">
        <v>3000</v>
      </c>
      <c r="DF20" s="15">
        <v>3000</v>
      </c>
      <c r="DG20" s="15">
        <v>3000</v>
      </c>
      <c r="DH20" s="15">
        <v>3000</v>
      </c>
      <c r="DI20" s="15">
        <v>3000</v>
      </c>
      <c r="DJ20" s="15">
        <v>3000</v>
      </c>
      <c r="DK20" s="15">
        <v>3000</v>
      </c>
      <c r="DL20" s="15">
        <v>3000</v>
      </c>
      <c r="DM20" s="15">
        <v>3000</v>
      </c>
      <c r="DN20" s="15">
        <v>3000</v>
      </c>
      <c r="DO20" s="15">
        <v>3000</v>
      </c>
    </row>
    <row r="21" spans="1:119" ht="15.75" customHeight="1" x14ac:dyDescent="0.35">
      <c r="A21" s="27" t="s">
        <v>80</v>
      </c>
      <c r="B21" s="27"/>
      <c r="C21" s="27"/>
      <c r="D21" s="27"/>
      <c r="E21" s="27"/>
      <c r="F21" s="27"/>
      <c r="G21" s="27"/>
      <c r="H21" s="27"/>
      <c r="I21" s="27"/>
      <c r="J21" s="27"/>
      <c r="K21" s="27"/>
      <c r="L21" s="27"/>
      <c r="M21" s="27"/>
      <c r="N21" s="27"/>
      <c r="O21" s="27"/>
      <c r="P21" s="27"/>
      <c r="Z21" s="10" t="s">
        <v>84</v>
      </c>
      <c r="AA21" s="2">
        <v>16</v>
      </c>
      <c r="AB21" s="15">
        <v>44799.992919999997</v>
      </c>
      <c r="AC21" s="15">
        <v>44799.992919999997</v>
      </c>
      <c r="AD21" s="15">
        <v>44799.992919999997</v>
      </c>
      <c r="AE21" s="15">
        <v>44799.992919999997</v>
      </c>
      <c r="AF21" s="15">
        <v>44799.992919999997</v>
      </c>
      <c r="AG21" s="15">
        <v>44971.094964000004</v>
      </c>
      <c r="AH21" s="15">
        <v>47068.160322000003</v>
      </c>
      <c r="AI21" s="15">
        <v>49165.225680000003</v>
      </c>
      <c r="AJ21" s="15">
        <v>51262.291038000003</v>
      </c>
      <c r="AK21" s="15">
        <v>53359.356395999996</v>
      </c>
      <c r="AL21" s="15">
        <v>55456.421754000003</v>
      </c>
      <c r="AM21" s="15" t="s">
        <v>18</v>
      </c>
      <c r="AN21" s="15">
        <v>50549.249462</v>
      </c>
      <c r="AO21" s="15">
        <v>52053.835388</v>
      </c>
      <c r="AP21" s="15">
        <v>52555.364029999997</v>
      </c>
      <c r="AQ21" s="15">
        <v>53056.892672000002</v>
      </c>
      <c r="AR21" s="15">
        <v>53558.421313999999</v>
      </c>
      <c r="AS21" s="15">
        <v>54231.052000000003</v>
      </c>
      <c r="AT21" s="15">
        <v>56829.646000000001</v>
      </c>
      <c r="AU21" s="15">
        <v>59428.240000000005</v>
      </c>
      <c r="AV21" s="15">
        <v>62026.834000000003</v>
      </c>
      <c r="AW21" s="15">
        <v>64625.428</v>
      </c>
      <c r="AX21" s="15">
        <v>67224.022000000012</v>
      </c>
      <c r="AY21" s="15" t="s">
        <v>18</v>
      </c>
      <c r="AZ21" s="15">
        <v>5749.2565419999992</v>
      </c>
      <c r="BA21" s="15">
        <v>7253.8424680000007</v>
      </c>
      <c r="BB21" s="15">
        <v>7755.37111</v>
      </c>
      <c r="BC21" s="15">
        <v>8256.8997520000012</v>
      </c>
      <c r="BD21" s="15">
        <v>8758.4283939999987</v>
      </c>
      <c r="BE21" s="15">
        <v>9259.9570359999998</v>
      </c>
      <c r="BF21" s="15">
        <v>9761.4856779999991</v>
      </c>
      <c r="BG21" s="15">
        <v>10263.01432</v>
      </c>
      <c r="BH21" s="15">
        <v>10764.542962</v>
      </c>
      <c r="BI21" s="15">
        <v>11266.071603999999</v>
      </c>
      <c r="BJ21" s="15">
        <v>11767.600246</v>
      </c>
      <c r="BK21" s="15" t="s">
        <v>18</v>
      </c>
      <c r="BL21" s="15">
        <v>22923.915461999997</v>
      </c>
      <c r="BM21" s="15">
        <v>16632.719387999998</v>
      </c>
      <c r="BN21" s="15">
        <v>14535.654029999992</v>
      </c>
      <c r="BO21" s="15">
        <v>12438.588672</v>
      </c>
      <c r="BP21" s="15">
        <v>10341.523314</v>
      </c>
      <c r="BQ21" s="15">
        <v>8415.56</v>
      </c>
      <c r="BR21" s="15">
        <v>8415.56</v>
      </c>
      <c r="BS21" s="15">
        <v>8415.56</v>
      </c>
      <c r="BT21" s="15">
        <v>8415.56</v>
      </c>
      <c r="BU21" s="15">
        <v>8415.56</v>
      </c>
      <c r="BV21" s="15">
        <v>8415.56</v>
      </c>
      <c r="BW21" s="15">
        <v>2163.56</v>
      </c>
      <c r="BX21" s="15">
        <v>2163.56</v>
      </c>
      <c r="BY21" s="15">
        <v>2163.56</v>
      </c>
      <c r="BZ21" s="15">
        <v>2163.56</v>
      </c>
      <c r="CA21" s="15">
        <v>2163.56</v>
      </c>
      <c r="CB21" s="15">
        <v>2163.56</v>
      </c>
      <c r="CC21" s="15">
        <v>2163.56</v>
      </c>
      <c r="CD21" s="15">
        <v>2163.56</v>
      </c>
      <c r="CE21" s="15">
        <v>2163.56</v>
      </c>
      <c r="CF21" s="15">
        <v>2163.56</v>
      </c>
      <c r="CG21" s="15">
        <v>2163.56</v>
      </c>
      <c r="CH21" s="2" t="s">
        <v>18</v>
      </c>
      <c r="CI21" s="2">
        <v>36974.005559999998</v>
      </c>
      <c r="CJ21" s="2">
        <v>36974.005559999998</v>
      </c>
      <c r="CK21" s="2">
        <v>36974.005559999998</v>
      </c>
      <c r="CL21" s="2">
        <v>36974.005559999998</v>
      </c>
      <c r="CM21" s="2">
        <v>36974.005559999998</v>
      </c>
      <c r="CN21" s="2">
        <v>38300.656920000001</v>
      </c>
      <c r="CO21" s="2">
        <v>40083.933239999998</v>
      </c>
      <c r="CP21" s="2">
        <v>41867.209559999996</v>
      </c>
      <c r="CQ21" s="2">
        <v>43650.48588</v>
      </c>
      <c r="CR21" s="2">
        <v>45433.762200000005</v>
      </c>
      <c r="CS21" s="2">
        <v>47217.038520000002</v>
      </c>
      <c r="CT21" s="15">
        <v>4000</v>
      </c>
      <c r="CU21" s="15">
        <v>4000</v>
      </c>
      <c r="CV21" s="15">
        <v>4000</v>
      </c>
      <c r="CW21" s="15">
        <v>4000</v>
      </c>
      <c r="CX21" s="15">
        <v>4000</v>
      </c>
      <c r="CY21" s="15">
        <v>4000</v>
      </c>
      <c r="CZ21" s="15">
        <v>4000</v>
      </c>
      <c r="DA21" s="15">
        <v>4000</v>
      </c>
      <c r="DB21" s="15">
        <v>4000</v>
      </c>
      <c r="DC21" s="15">
        <v>4000</v>
      </c>
      <c r="DD21" s="15">
        <v>4000</v>
      </c>
      <c r="DE21" s="15">
        <v>3000</v>
      </c>
      <c r="DF21" s="15">
        <v>3000</v>
      </c>
      <c r="DG21" s="15">
        <v>3000</v>
      </c>
      <c r="DH21" s="15">
        <v>3000</v>
      </c>
      <c r="DI21" s="15">
        <v>3000</v>
      </c>
      <c r="DJ21" s="15">
        <v>3000</v>
      </c>
      <c r="DK21" s="15">
        <v>3000</v>
      </c>
      <c r="DL21" s="15">
        <v>3000</v>
      </c>
      <c r="DM21" s="15">
        <v>3000</v>
      </c>
      <c r="DN21" s="15">
        <v>3000</v>
      </c>
      <c r="DO21" s="15">
        <v>3000</v>
      </c>
    </row>
    <row r="22" spans="1:119" ht="15" customHeight="1" x14ac:dyDescent="0.35">
      <c r="A22" s="27"/>
      <c r="B22" s="27"/>
      <c r="C22" s="27"/>
      <c r="D22" s="27"/>
      <c r="E22" s="27"/>
      <c r="F22" s="27"/>
      <c r="G22" s="27"/>
      <c r="H22" s="27"/>
      <c r="I22" s="27"/>
      <c r="J22" s="27"/>
      <c r="K22" s="27"/>
      <c r="L22" s="27"/>
      <c r="M22" s="27"/>
      <c r="N22" s="27"/>
      <c r="O22" s="27"/>
      <c r="P22" s="27"/>
      <c r="Z22" s="10" t="s">
        <v>83</v>
      </c>
      <c r="AA22" s="2">
        <v>17</v>
      </c>
      <c r="AB22" s="15">
        <v>42721.298234009657</v>
      </c>
      <c r="AC22" s="15">
        <v>42721.298234009657</v>
      </c>
      <c r="AD22" s="15">
        <v>42721.298234009657</v>
      </c>
      <c r="AE22" s="15">
        <v>42721.298234009657</v>
      </c>
      <c r="AF22" s="15">
        <v>42721.298234009657</v>
      </c>
      <c r="AG22" s="15">
        <v>42721.298234009657</v>
      </c>
      <c r="AH22" s="15">
        <v>43668.598093799992</v>
      </c>
      <c r="AI22" s="15">
        <v>45586.739124</v>
      </c>
      <c r="AJ22" s="15">
        <v>47504.880154199993</v>
      </c>
      <c r="AK22" s="15">
        <v>49423.021184399993</v>
      </c>
      <c r="AL22" s="15">
        <v>51341.162214599994</v>
      </c>
      <c r="AM22" s="15" t="s">
        <v>19</v>
      </c>
      <c r="AN22" s="15">
        <v>47999.852981809658</v>
      </c>
      <c r="AO22" s="15">
        <v>49376.06569120966</v>
      </c>
      <c r="AP22" s="15">
        <v>49834.803261009656</v>
      </c>
      <c r="AQ22" s="15">
        <v>50293.540830809659</v>
      </c>
      <c r="AR22" s="15">
        <v>50752.278400609655</v>
      </c>
      <c r="AS22" s="15">
        <v>51211.015970409659</v>
      </c>
      <c r="AT22" s="15">
        <v>52617.053399999997</v>
      </c>
      <c r="AU22" s="15">
        <v>54993.932000000001</v>
      </c>
      <c r="AV22" s="15">
        <v>57370.810599999997</v>
      </c>
      <c r="AW22" s="15">
        <v>59747.689199999993</v>
      </c>
      <c r="AX22" s="15">
        <v>62124.567799999997</v>
      </c>
      <c r="AY22" s="15" t="s">
        <v>19</v>
      </c>
      <c r="AZ22" s="15">
        <v>5278.5547477999989</v>
      </c>
      <c r="BA22" s="15">
        <v>6654.7674571999978</v>
      </c>
      <c r="BB22" s="15">
        <v>7113.5050270000011</v>
      </c>
      <c r="BC22" s="15">
        <v>7572.2425968000007</v>
      </c>
      <c r="BD22" s="15">
        <v>8030.9801666000003</v>
      </c>
      <c r="BE22" s="15">
        <v>8489.7177363999999</v>
      </c>
      <c r="BF22" s="15">
        <v>8948.4553061999995</v>
      </c>
      <c r="BG22" s="15">
        <v>9407.1928759999992</v>
      </c>
      <c r="BH22" s="15">
        <v>9865.9304457999988</v>
      </c>
      <c r="BI22" s="15">
        <v>10324.668015599998</v>
      </c>
      <c r="BJ22" s="15">
        <v>10783.4055854</v>
      </c>
      <c r="BK22" s="15" t="s">
        <v>19</v>
      </c>
      <c r="BL22" s="15">
        <v>22813.388381809658</v>
      </c>
      <c r="BM22" s="15">
        <v>17058.965291209664</v>
      </c>
      <c r="BN22" s="15">
        <v>15140.824261009651</v>
      </c>
      <c r="BO22" s="15">
        <v>13222.683230809658</v>
      </c>
      <c r="BP22" s="15">
        <v>11304.542200609658</v>
      </c>
      <c r="BQ22" s="15">
        <v>9386.4011704096574</v>
      </c>
      <c r="BR22" s="15">
        <v>8415.56</v>
      </c>
      <c r="BS22" s="15">
        <v>8415.56</v>
      </c>
      <c r="BT22" s="15">
        <v>8415.56</v>
      </c>
      <c r="BU22" s="15">
        <v>8415.56</v>
      </c>
      <c r="BV22" s="15">
        <v>8415.56</v>
      </c>
      <c r="BW22" s="15">
        <v>2163.56</v>
      </c>
      <c r="BX22" s="15">
        <v>2163.56</v>
      </c>
      <c r="BY22" s="15">
        <v>2163.56</v>
      </c>
      <c r="BZ22" s="15">
        <v>2163.56</v>
      </c>
      <c r="CA22" s="15">
        <v>2163.56</v>
      </c>
      <c r="CB22" s="15">
        <v>2163.56</v>
      </c>
      <c r="CC22" s="15">
        <v>2163.56</v>
      </c>
      <c r="CD22" s="15">
        <v>2163.56</v>
      </c>
      <c r="CE22" s="15">
        <v>2163.56</v>
      </c>
      <c r="CF22" s="15">
        <v>2163.56</v>
      </c>
      <c r="CG22" s="15">
        <v>2163.56</v>
      </c>
      <c r="CH22" s="2" t="s">
        <v>19</v>
      </c>
      <c r="CI22" s="2">
        <v>35680.456857112091</v>
      </c>
      <c r="CJ22" s="2">
        <v>35680.456857112091</v>
      </c>
      <c r="CK22" s="2">
        <v>35680.456857112091</v>
      </c>
      <c r="CL22" s="2">
        <v>35680.456857112091</v>
      </c>
      <c r="CM22" s="2">
        <v>35680.456857112091</v>
      </c>
      <c r="CN22" s="2">
        <v>35809.985381999999</v>
      </c>
      <c r="CO22" s="2">
        <v>37454.891061000002</v>
      </c>
      <c r="CP22" s="2">
        <v>39099.796739999998</v>
      </c>
      <c r="CQ22" s="2">
        <v>40744.702419000001</v>
      </c>
      <c r="CR22" s="2">
        <v>42389.608097999997</v>
      </c>
      <c r="CS22" s="2">
        <v>44034.513777</v>
      </c>
      <c r="CT22" s="15">
        <v>3843.3675966715614</v>
      </c>
      <c r="CU22" s="15">
        <v>3843.3675966715614</v>
      </c>
      <c r="CV22" s="15">
        <v>3843.3675966715614</v>
      </c>
      <c r="CW22" s="15">
        <v>3843.3675966715614</v>
      </c>
      <c r="CX22" s="15">
        <v>3843.3675966715614</v>
      </c>
      <c r="CY22" s="15">
        <v>3843.3675966715614</v>
      </c>
      <c r="CZ22" s="15">
        <v>3843.3675966715614</v>
      </c>
      <c r="DA22" s="15">
        <v>3843.3675966715614</v>
      </c>
      <c r="DB22" s="15">
        <v>3843.3675966715614</v>
      </c>
      <c r="DC22" s="15">
        <v>3843.3675966715614</v>
      </c>
      <c r="DD22" s="15">
        <v>3843.3675966715614</v>
      </c>
      <c r="DE22" s="15">
        <v>2882.5256975036714</v>
      </c>
      <c r="DF22" s="15">
        <v>2882.5256975036714</v>
      </c>
      <c r="DG22" s="15">
        <v>2882.5256975036714</v>
      </c>
      <c r="DH22" s="15">
        <v>2882.5256975036714</v>
      </c>
      <c r="DI22" s="15">
        <v>2882.5256975036714</v>
      </c>
      <c r="DJ22" s="15">
        <v>2882.5256975036714</v>
      </c>
      <c r="DK22" s="15">
        <v>2882.5256975036714</v>
      </c>
      <c r="DL22" s="15">
        <v>2882.5256975036714</v>
      </c>
      <c r="DM22" s="15">
        <v>2882.5256975036714</v>
      </c>
      <c r="DN22" s="15">
        <v>2882.5256975036714</v>
      </c>
      <c r="DO22" s="15">
        <v>2882.5256975036714</v>
      </c>
    </row>
    <row r="23" spans="1:119" ht="15" customHeight="1" x14ac:dyDescent="0.35">
      <c r="A23" s="27"/>
      <c r="B23" s="27"/>
      <c r="C23" s="27"/>
      <c r="D23" s="27"/>
      <c r="E23" s="27"/>
      <c r="F23" s="27"/>
      <c r="G23" s="27"/>
      <c r="H23" s="27"/>
      <c r="I23" s="27"/>
      <c r="J23" s="27"/>
      <c r="K23" s="27"/>
      <c r="L23" s="27"/>
      <c r="M23" s="27"/>
      <c r="N23" s="27"/>
      <c r="O23" s="27"/>
      <c r="P23" s="27"/>
      <c r="Z23" s="10" t="s">
        <v>82</v>
      </c>
      <c r="AA23" s="2">
        <v>18</v>
      </c>
      <c r="AB23" s="15">
        <v>47084.629287999996</v>
      </c>
      <c r="AC23" s="15">
        <v>47770.020198399994</v>
      </c>
      <c r="AD23" s="15">
        <v>47998.483835199993</v>
      </c>
      <c r="AE23" s="15">
        <v>48226.947472</v>
      </c>
      <c r="AF23" s="15">
        <v>48455.411108799999</v>
      </c>
      <c r="AG23" s="15">
        <v>48683.874745599998</v>
      </c>
      <c r="AH23" s="15">
        <v>49194.270901199998</v>
      </c>
      <c r="AI23" s="15">
        <v>51403.236816000004</v>
      </c>
      <c r="AJ23" s="15">
        <v>53612.202730799996</v>
      </c>
      <c r="AK23" s="15">
        <v>55821.168645599995</v>
      </c>
      <c r="AL23" s="15">
        <v>58030.134560399994</v>
      </c>
      <c r="AM23" s="15" t="s">
        <v>21</v>
      </c>
      <c r="AN23" s="15">
        <v>53128.266105199997</v>
      </c>
      <c r="AO23" s="15">
        <v>55398.528471199992</v>
      </c>
      <c r="AP23" s="15">
        <v>56155.282593199998</v>
      </c>
      <c r="AQ23" s="15">
        <v>56912.036715199996</v>
      </c>
      <c r="AR23" s="15">
        <v>57668.790837200002</v>
      </c>
      <c r="AS23" s="15">
        <v>58425.5449592</v>
      </c>
      <c r="AT23" s="15">
        <v>59464.231599999999</v>
      </c>
      <c r="AU23" s="15">
        <v>62201.488000000005</v>
      </c>
      <c r="AV23" s="15">
        <v>64938.744399999996</v>
      </c>
      <c r="AW23" s="15">
        <v>67676.000799999994</v>
      </c>
      <c r="AX23" s="15">
        <v>70413.257199999993</v>
      </c>
      <c r="AY23" s="15" t="s">
        <v>21</v>
      </c>
      <c r="AZ23" s="15">
        <v>6043.6368172000002</v>
      </c>
      <c r="BA23" s="15">
        <v>7628.5082727999998</v>
      </c>
      <c r="BB23" s="15">
        <v>8156.7987580000008</v>
      </c>
      <c r="BC23" s="15">
        <v>8685.0892431999982</v>
      </c>
      <c r="BD23" s="15">
        <v>9213.3797283999993</v>
      </c>
      <c r="BE23" s="15">
        <v>9741.6702136000004</v>
      </c>
      <c r="BF23" s="15">
        <v>10269.9606988</v>
      </c>
      <c r="BG23" s="15">
        <v>10798.251184000001</v>
      </c>
      <c r="BH23" s="15">
        <v>11326.541669199998</v>
      </c>
      <c r="BI23" s="15">
        <v>11854.832154399999</v>
      </c>
      <c r="BJ23" s="15">
        <v>12383.122639599998</v>
      </c>
      <c r="BK23" s="15" t="s">
        <v>21</v>
      </c>
      <c r="BL23" s="15">
        <v>23977.645705199997</v>
      </c>
      <c r="BM23" s="15">
        <v>18036.13887119999</v>
      </c>
      <c r="BN23" s="15">
        <v>16055.636593199992</v>
      </c>
      <c r="BO23" s="15">
        <v>14075.134315199999</v>
      </c>
      <c r="BP23" s="15">
        <v>12094.632037200006</v>
      </c>
      <c r="BQ23" s="15">
        <v>10114.129759199999</v>
      </c>
      <c r="BR23" s="15">
        <v>8415.56</v>
      </c>
      <c r="BS23" s="15">
        <v>8415.56</v>
      </c>
      <c r="BT23" s="15">
        <v>8415.56</v>
      </c>
      <c r="BU23" s="15">
        <v>8415.56</v>
      </c>
      <c r="BV23" s="15">
        <v>8415.56</v>
      </c>
      <c r="BW23" s="15">
        <v>2163.56</v>
      </c>
      <c r="BX23" s="15">
        <v>2163.56</v>
      </c>
      <c r="BY23" s="15">
        <v>2163.56</v>
      </c>
      <c r="BZ23" s="15">
        <v>2163.56</v>
      </c>
      <c r="CA23" s="15">
        <v>2163.56</v>
      </c>
      <c r="CB23" s="15">
        <v>2163.56</v>
      </c>
      <c r="CC23" s="15">
        <v>2163.56</v>
      </c>
      <c r="CD23" s="15">
        <v>2163.56</v>
      </c>
      <c r="CE23" s="15">
        <v>2163.56</v>
      </c>
      <c r="CF23" s="15">
        <v>2163.56</v>
      </c>
      <c r="CG23" s="15">
        <v>2163.56</v>
      </c>
      <c r="CH23" s="2" t="s">
        <v>21</v>
      </c>
      <c r="CI23" s="2">
        <v>38932.174919999998</v>
      </c>
      <c r="CJ23" s="2">
        <v>39519.625727999999</v>
      </c>
      <c r="CK23" s="2">
        <v>39715.442663999995</v>
      </c>
      <c r="CL23" s="2">
        <v>39911.259599999998</v>
      </c>
      <c r="CM23" s="2">
        <v>40107.076536</v>
      </c>
      <c r="CN23" s="2">
        <v>40302.893471999996</v>
      </c>
      <c r="CO23" s="2">
        <v>41934.703004999996</v>
      </c>
      <c r="CP23" s="2">
        <v>43815.38826</v>
      </c>
      <c r="CQ23" s="2">
        <v>45696.073515000004</v>
      </c>
      <c r="CR23" s="2">
        <v>47576.75877</v>
      </c>
      <c r="CS23" s="2">
        <v>49457.444024999997</v>
      </c>
      <c r="CT23" s="15">
        <v>4000</v>
      </c>
      <c r="CU23" s="15">
        <v>4000</v>
      </c>
      <c r="CV23" s="15">
        <v>4000</v>
      </c>
      <c r="CW23" s="15">
        <v>4000</v>
      </c>
      <c r="CX23" s="15">
        <v>4000</v>
      </c>
      <c r="CY23" s="15">
        <v>4000</v>
      </c>
      <c r="CZ23" s="15">
        <v>4000</v>
      </c>
      <c r="DA23" s="15">
        <v>4000</v>
      </c>
      <c r="DB23" s="15">
        <v>4000</v>
      </c>
      <c r="DC23" s="15">
        <v>4000</v>
      </c>
      <c r="DD23" s="15">
        <v>4000</v>
      </c>
      <c r="DE23" s="15">
        <v>3000</v>
      </c>
      <c r="DF23" s="15">
        <v>3000</v>
      </c>
      <c r="DG23" s="15">
        <v>3000</v>
      </c>
      <c r="DH23" s="15">
        <v>3000</v>
      </c>
      <c r="DI23" s="15">
        <v>3000</v>
      </c>
      <c r="DJ23" s="15">
        <v>3000</v>
      </c>
      <c r="DK23" s="15">
        <v>3000</v>
      </c>
      <c r="DL23" s="15">
        <v>3000</v>
      </c>
      <c r="DM23" s="15">
        <v>3000</v>
      </c>
      <c r="DN23" s="15">
        <v>3000</v>
      </c>
      <c r="DO23" s="15">
        <v>3000</v>
      </c>
    </row>
    <row r="24" spans="1:119" ht="15" customHeight="1" x14ac:dyDescent="0.35">
      <c r="A24" s="27"/>
      <c r="B24" s="27"/>
      <c r="C24" s="27"/>
      <c r="D24" s="27"/>
      <c r="E24" s="27"/>
      <c r="F24" s="27"/>
      <c r="G24" s="27"/>
      <c r="H24" s="27"/>
      <c r="I24" s="27"/>
      <c r="J24" s="27"/>
      <c r="K24" s="27"/>
      <c r="L24" s="27"/>
      <c r="M24" s="27"/>
      <c r="N24" s="27"/>
      <c r="O24" s="27"/>
      <c r="P24" s="27"/>
      <c r="Z24" s="10" t="s">
        <v>40</v>
      </c>
      <c r="AA24" s="2">
        <v>19</v>
      </c>
      <c r="AB24" s="15">
        <v>22399.996459999998</v>
      </c>
      <c r="AC24" s="15">
        <v>23578.718074799999</v>
      </c>
      <c r="AD24" s="15">
        <v>25004.915132999999</v>
      </c>
      <c r="AE24" s="15">
        <v>26431.112191199998</v>
      </c>
      <c r="AF24" s="15">
        <v>27857.309249399997</v>
      </c>
      <c r="AG24" s="15">
        <v>29283.506307599997</v>
      </c>
      <c r="AH24" s="15">
        <v>30709.703365800004</v>
      </c>
      <c r="AI24" s="15">
        <v>32135.900424000003</v>
      </c>
      <c r="AJ24" s="15">
        <v>33562.097482199999</v>
      </c>
      <c r="AK24" s="15">
        <v>34988.294540399998</v>
      </c>
      <c r="AL24" s="15">
        <v>36414.491598600005</v>
      </c>
      <c r="AM24" s="15" t="s">
        <v>40</v>
      </c>
      <c r="AN24" s="15">
        <v>26268.158159799998</v>
      </c>
      <c r="AO24" s="15">
        <v>28470.136399999999</v>
      </c>
      <c r="AP24" s="15">
        <v>30237.419000000002</v>
      </c>
      <c r="AQ24" s="15">
        <v>32004.7016</v>
      </c>
      <c r="AR24" s="15">
        <v>33771.984199999999</v>
      </c>
      <c r="AS24" s="15">
        <v>35539.266799999998</v>
      </c>
      <c r="AT24" s="15">
        <v>37306.549400000004</v>
      </c>
      <c r="AU24" s="15">
        <v>39073.832000000002</v>
      </c>
      <c r="AV24" s="15">
        <v>40841.114600000001</v>
      </c>
      <c r="AW24" s="15">
        <v>42608.397199999999</v>
      </c>
      <c r="AX24" s="15">
        <v>44375.679799999998</v>
      </c>
      <c r="AY24" s="15" t="s">
        <v>40</v>
      </c>
      <c r="AZ24" s="15">
        <v>3868.1616998</v>
      </c>
      <c r="BA24" s="15">
        <v>4891.4183251999993</v>
      </c>
      <c r="BB24" s="15">
        <v>5232.5038670000004</v>
      </c>
      <c r="BC24" s="15">
        <v>5573.5894087999995</v>
      </c>
      <c r="BD24" s="15">
        <v>5914.6749505999996</v>
      </c>
      <c r="BE24" s="15">
        <v>6255.7604923999997</v>
      </c>
      <c r="BF24" s="15">
        <v>6596.8460342000008</v>
      </c>
      <c r="BG24" s="15">
        <v>6937.9315759999999</v>
      </c>
      <c r="BH24" s="15">
        <v>7279.0171178000001</v>
      </c>
      <c r="BI24" s="15">
        <v>7620.1026596000011</v>
      </c>
      <c r="BJ24" s="15">
        <v>7961.1882014000003</v>
      </c>
      <c r="BK24" s="15" t="s">
        <v>40</v>
      </c>
      <c r="BL24" s="15">
        <v>7307.6495597999974</v>
      </c>
      <c r="BM24" s="15">
        <v>4207.78</v>
      </c>
      <c r="BN24" s="15">
        <v>4207.78</v>
      </c>
      <c r="BO24" s="15">
        <v>4207.78</v>
      </c>
      <c r="BP24" s="15">
        <v>4207.78</v>
      </c>
      <c r="BQ24" s="15">
        <v>4207.78</v>
      </c>
      <c r="BR24" s="15">
        <v>4207.78</v>
      </c>
      <c r="BS24" s="15">
        <v>4207.78</v>
      </c>
      <c r="BT24" s="15">
        <v>4207.78</v>
      </c>
      <c r="BU24" s="15">
        <v>4207.78</v>
      </c>
      <c r="BV24" s="15">
        <v>4207.78</v>
      </c>
      <c r="BW24" s="15">
        <v>1081.78</v>
      </c>
      <c r="BX24" s="15">
        <v>1081.78</v>
      </c>
      <c r="BY24" s="15">
        <v>1081.78</v>
      </c>
      <c r="BZ24" s="15">
        <v>1081.78</v>
      </c>
      <c r="CA24" s="15">
        <v>1081.78</v>
      </c>
      <c r="CB24" s="15">
        <v>1081.78</v>
      </c>
      <c r="CC24" s="15">
        <v>1081.78</v>
      </c>
      <c r="CD24" s="15">
        <v>1081.78</v>
      </c>
      <c r="CE24" s="15">
        <v>1081.78</v>
      </c>
      <c r="CF24" s="15">
        <v>1081.78</v>
      </c>
      <c r="CG24" s="15">
        <v>1081.78</v>
      </c>
      <c r="CH24" s="2" t="s">
        <v>40</v>
      </c>
      <c r="CI24" s="2">
        <v>18487.002779999999</v>
      </c>
      <c r="CJ24" s="2">
        <v>20220.441125999998</v>
      </c>
      <c r="CK24" s="2">
        <v>21443.269665</v>
      </c>
      <c r="CL24" s="2">
        <v>22666.098204000002</v>
      </c>
      <c r="CM24" s="2">
        <v>23888.926742999996</v>
      </c>
      <c r="CN24" s="2">
        <v>25111.755282000002</v>
      </c>
      <c r="CO24" s="2">
        <v>26334.583821</v>
      </c>
      <c r="CP24" s="2">
        <v>27557.412359999998</v>
      </c>
      <c r="CQ24" s="2">
        <v>28780.240899</v>
      </c>
      <c r="CR24" s="2">
        <v>30003.069437999999</v>
      </c>
      <c r="CS24" s="2">
        <v>31225.897977000001</v>
      </c>
      <c r="CT24" s="15">
        <v>2000</v>
      </c>
      <c r="CU24" s="15">
        <v>2000</v>
      </c>
      <c r="CV24" s="15">
        <v>2000</v>
      </c>
      <c r="CW24" s="15">
        <v>2000</v>
      </c>
      <c r="CX24" s="15">
        <v>2000</v>
      </c>
      <c r="CY24" s="15">
        <v>2000</v>
      </c>
      <c r="CZ24" s="15">
        <v>2000</v>
      </c>
      <c r="DA24" s="15">
        <v>2000</v>
      </c>
      <c r="DB24" s="15">
        <v>2000</v>
      </c>
      <c r="DC24" s="15">
        <v>2000</v>
      </c>
      <c r="DD24" s="15">
        <v>2000</v>
      </c>
      <c r="DE24" s="15">
        <v>1500</v>
      </c>
      <c r="DF24" s="15">
        <v>1500</v>
      </c>
      <c r="DG24" s="15">
        <v>1500</v>
      </c>
      <c r="DH24" s="15">
        <v>1500</v>
      </c>
      <c r="DI24" s="15">
        <v>1500</v>
      </c>
      <c r="DJ24" s="15">
        <v>1500</v>
      </c>
      <c r="DK24" s="15">
        <v>1500</v>
      </c>
      <c r="DL24" s="15">
        <v>1500</v>
      </c>
      <c r="DM24" s="15">
        <v>1500</v>
      </c>
      <c r="DN24" s="15">
        <v>1500</v>
      </c>
      <c r="DO24" s="15">
        <v>1500</v>
      </c>
    </row>
    <row r="25" spans="1:119" ht="15" customHeight="1" x14ac:dyDescent="0.35">
      <c r="A25" s="27"/>
      <c r="B25" s="27"/>
      <c r="C25" s="27"/>
      <c r="D25" s="27"/>
      <c r="E25" s="27"/>
      <c r="F25" s="27"/>
      <c r="G25" s="27"/>
      <c r="H25" s="27"/>
      <c r="I25" s="27"/>
      <c r="J25" s="27"/>
      <c r="K25" s="27"/>
      <c r="L25" s="27"/>
      <c r="M25" s="27"/>
      <c r="N25" s="27"/>
      <c r="O25" s="27"/>
      <c r="P25" s="27"/>
      <c r="Z25" s="10" t="s">
        <v>41</v>
      </c>
      <c r="AA25" s="2">
        <v>20</v>
      </c>
      <c r="AB25" s="15">
        <v>22399.996459999998</v>
      </c>
      <c r="AC25" s="15">
        <v>22399.996459999998</v>
      </c>
      <c r="AD25" s="15">
        <v>22924.264155000001</v>
      </c>
      <c r="AE25" s="15">
        <v>24211.751147999999</v>
      </c>
      <c r="AF25" s="15">
        <v>25499.238140999998</v>
      </c>
      <c r="AG25" s="15">
        <v>26786.725133999997</v>
      </c>
      <c r="AH25" s="15">
        <v>28074.212126999999</v>
      </c>
      <c r="AI25" s="15">
        <v>29361.699120000001</v>
      </c>
      <c r="AJ25" s="15">
        <v>30649.186113</v>
      </c>
      <c r="AK25" s="15">
        <v>31936.673105999998</v>
      </c>
      <c r="AL25" s="15">
        <v>33224.160099000001</v>
      </c>
      <c r="AM25" s="15" t="s">
        <v>41</v>
      </c>
      <c r="AN25" s="15">
        <v>25903.249276999999</v>
      </c>
      <c r="AO25" s="15">
        <v>26826.985298</v>
      </c>
      <c r="AP25" s="15">
        <v>27659.165000000001</v>
      </c>
      <c r="AQ25" s="15">
        <v>29254.563999999998</v>
      </c>
      <c r="AR25" s="15">
        <v>30849.962999999996</v>
      </c>
      <c r="AS25" s="15">
        <v>32445.361999999997</v>
      </c>
      <c r="AT25" s="15">
        <v>34040.760999999999</v>
      </c>
      <c r="AU25" s="15">
        <v>35636.160000000003</v>
      </c>
      <c r="AV25" s="15">
        <v>37231.559000000001</v>
      </c>
      <c r="AW25" s="15">
        <v>38826.957999999999</v>
      </c>
      <c r="AX25" s="15">
        <v>40422.356999999996</v>
      </c>
      <c r="AY25" s="15" t="s">
        <v>41</v>
      </c>
      <c r="AZ25" s="15">
        <v>3503.2528169999996</v>
      </c>
      <c r="BA25" s="15">
        <v>4426.9888379999993</v>
      </c>
      <c r="BB25" s="15">
        <v>4734.9008450000001</v>
      </c>
      <c r="BC25" s="15">
        <v>5042.8128519999991</v>
      </c>
      <c r="BD25" s="15">
        <v>5350.724858999999</v>
      </c>
      <c r="BE25" s="15">
        <v>5658.6368659999989</v>
      </c>
      <c r="BF25" s="15">
        <v>5966.5488729999997</v>
      </c>
      <c r="BG25" s="15">
        <v>6274.4608800000005</v>
      </c>
      <c r="BH25" s="15">
        <v>6582.3728870000004</v>
      </c>
      <c r="BI25" s="15">
        <v>6890.2848939999994</v>
      </c>
      <c r="BJ25" s="15">
        <v>7198.1969009999993</v>
      </c>
      <c r="BK25" s="15" t="s">
        <v>41</v>
      </c>
      <c r="BL25" s="15">
        <v>8833.4602769999983</v>
      </c>
      <c r="BM25" s="15">
        <v>4970.9992979999997</v>
      </c>
      <c r="BN25" s="15">
        <v>4207.78</v>
      </c>
      <c r="BO25" s="15">
        <v>4207.78</v>
      </c>
      <c r="BP25" s="15">
        <v>4207.78</v>
      </c>
      <c r="BQ25" s="15">
        <v>4207.78</v>
      </c>
      <c r="BR25" s="15">
        <v>4207.78</v>
      </c>
      <c r="BS25" s="15">
        <v>4207.78</v>
      </c>
      <c r="BT25" s="15">
        <v>4207.78</v>
      </c>
      <c r="BU25" s="15">
        <v>4207.78</v>
      </c>
      <c r="BV25" s="15">
        <v>4207.78</v>
      </c>
      <c r="BW25" s="15">
        <v>1081.78</v>
      </c>
      <c r="BX25" s="15">
        <v>1081.78</v>
      </c>
      <c r="BY25" s="15">
        <v>1081.78</v>
      </c>
      <c r="BZ25" s="15">
        <v>1081.78</v>
      </c>
      <c r="CA25" s="15">
        <v>1081.78</v>
      </c>
      <c r="CB25" s="15">
        <v>1081.78</v>
      </c>
      <c r="CC25" s="15">
        <v>1081.78</v>
      </c>
      <c r="CD25" s="15">
        <v>1081.78</v>
      </c>
      <c r="CE25" s="15">
        <v>1081.78</v>
      </c>
      <c r="CF25" s="15">
        <v>1081.78</v>
      </c>
      <c r="CG25" s="15">
        <v>1081.78</v>
      </c>
      <c r="CH25" s="2" t="s">
        <v>41</v>
      </c>
      <c r="CI25" s="2">
        <v>18487.002779999999</v>
      </c>
      <c r="CJ25" s="2">
        <v>18555.997169999995</v>
      </c>
      <c r="CK25" s="2">
        <v>19659.936855</v>
      </c>
      <c r="CL25" s="2">
        <v>20763.876540000001</v>
      </c>
      <c r="CM25" s="2">
        <v>21867.816224999999</v>
      </c>
      <c r="CN25" s="2">
        <v>22971.75591</v>
      </c>
      <c r="CO25" s="2">
        <v>24075.695594999997</v>
      </c>
      <c r="CP25" s="2">
        <v>25179.635279999999</v>
      </c>
      <c r="CQ25" s="2">
        <v>26283.574965</v>
      </c>
      <c r="CR25" s="2">
        <v>27387.514650000001</v>
      </c>
      <c r="CS25" s="2">
        <v>28491.454334999999</v>
      </c>
      <c r="CT25" s="15">
        <v>2000</v>
      </c>
      <c r="CU25" s="15">
        <v>2000</v>
      </c>
      <c r="CV25" s="15">
        <v>2000</v>
      </c>
      <c r="CW25" s="15">
        <v>2000</v>
      </c>
      <c r="CX25" s="15">
        <v>2000</v>
      </c>
      <c r="CY25" s="15">
        <v>2000</v>
      </c>
      <c r="CZ25" s="15">
        <v>2000</v>
      </c>
      <c r="DA25" s="15">
        <v>2000</v>
      </c>
      <c r="DB25" s="15">
        <v>2000</v>
      </c>
      <c r="DC25" s="15">
        <v>2000</v>
      </c>
      <c r="DD25" s="15">
        <v>2000</v>
      </c>
      <c r="DE25" s="15">
        <v>1500</v>
      </c>
      <c r="DF25" s="15">
        <v>1500</v>
      </c>
      <c r="DG25" s="15">
        <v>1500</v>
      </c>
      <c r="DH25" s="15">
        <v>1500</v>
      </c>
      <c r="DI25" s="15">
        <v>1500</v>
      </c>
      <c r="DJ25" s="15">
        <v>1500</v>
      </c>
      <c r="DK25" s="15">
        <v>1500</v>
      </c>
      <c r="DL25" s="15">
        <v>1500</v>
      </c>
      <c r="DM25" s="15">
        <v>1500</v>
      </c>
      <c r="DN25" s="15">
        <v>1500</v>
      </c>
      <c r="DO25" s="15">
        <v>1500</v>
      </c>
    </row>
    <row r="26" spans="1:119" ht="18.75" customHeight="1" x14ac:dyDescent="0.35">
      <c r="A26" s="27"/>
      <c r="B26" s="27"/>
      <c r="C26" s="27"/>
      <c r="D26" s="27"/>
      <c r="E26" s="27"/>
      <c r="F26" s="27"/>
      <c r="G26" s="27"/>
      <c r="H26" s="27"/>
      <c r="I26" s="27"/>
      <c r="J26" s="27"/>
      <c r="K26" s="27"/>
      <c r="L26" s="27"/>
      <c r="M26" s="27"/>
      <c r="N26" s="27"/>
      <c r="O26" s="27"/>
      <c r="P26" s="27"/>
      <c r="Z26" s="10" t="s">
        <v>98</v>
      </c>
      <c r="AA26" s="2">
        <v>21</v>
      </c>
      <c r="AB26" s="15">
        <v>22399.996459999998</v>
      </c>
      <c r="AC26" s="15">
        <v>22399.996459999998</v>
      </c>
      <c r="AD26" s="15">
        <v>22399.996459999998</v>
      </c>
      <c r="AE26" s="15">
        <v>22399.996459999998</v>
      </c>
      <c r="AF26" s="15">
        <v>23537.481504599997</v>
      </c>
      <c r="AG26" s="15">
        <v>24709.571048400001</v>
      </c>
      <c r="AH26" s="15">
        <v>25881.660592199998</v>
      </c>
      <c r="AI26" s="15">
        <v>27053.750135999999</v>
      </c>
      <c r="AJ26" s="15">
        <v>28225.839679799999</v>
      </c>
      <c r="AK26" s="15">
        <v>29397.929223599996</v>
      </c>
      <c r="AL26" s="15">
        <v>30570.018767400001</v>
      </c>
      <c r="AM26" s="15" t="s">
        <v>22</v>
      </c>
      <c r="AN26" s="15">
        <v>25599.669618200001</v>
      </c>
      <c r="AO26" s="15">
        <v>26440.611186800001</v>
      </c>
      <c r="AP26" s="15">
        <v>26720.925042999999</v>
      </c>
      <c r="AQ26" s="15">
        <v>27001.238899199998</v>
      </c>
      <c r="AR26" s="15">
        <v>28419.037799999998</v>
      </c>
      <c r="AS26" s="15">
        <v>29871.441200000001</v>
      </c>
      <c r="AT26" s="15">
        <v>31323.8446</v>
      </c>
      <c r="AU26" s="15">
        <v>32776.248</v>
      </c>
      <c r="AV26" s="15">
        <v>34228.651400000002</v>
      </c>
      <c r="AW26" s="15">
        <v>35681.054799999998</v>
      </c>
      <c r="AX26" s="15">
        <v>37133.458200000001</v>
      </c>
      <c r="AY26" s="15" t="s">
        <v>22</v>
      </c>
      <c r="AZ26" s="15">
        <v>3199.6731582000002</v>
      </c>
      <c r="BA26" s="15">
        <v>4040.6147268000004</v>
      </c>
      <c r="BB26" s="15">
        <v>4320.9285829999999</v>
      </c>
      <c r="BC26" s="15">
        <v>4601.2424391999994</v>
      </c>
      <c r="BD26" s="15">
        <v>4881.5562953999997</v>
      </c>
      <c r="BE26" s="15">
        <v>5161.8701516000001</v>
      </c>
      <c r="BF26" s="15">
        <v>5442.1840077999996</v>
      </c>
      <c r="BG26" s="15">
        <v>5722.4978639999999</v>
      </c>
      <c r="BH26" s="15">
        <v>6002.8117202000003</v>
      </c>
      <c r="BI26" s="15">
        <v>6283.1255763999998</v>
      </c>
      <c r="BJ26" s="15">
        <v>6563.4394326000001</v>
      </c>
      <c r="BK26" s="15" t="s">
        <v>22</v>
      </c>
      <c r="BL26" s="15">
        <v>10102.832218200001</v>
      </c>
      <c r="BM26" s="15">
        <v>6586.5635867999999</v>
      </c>
      <c r="BN26" s="15">
        <v>5414.4740429999993</v>
      </c>
      <c r="BO26" s="15">
        <v>4242.3844991999986</v>
      </c>
      <c r="BP26" s="15">
        <v>4207.78</v>
      </c>
      <c r="BQ26" s="15">
        <v>4207.78</v>
      </c>
      <c r="BR26" s="15">
        <v>4207.78</v>
      </c>
      <c r="BS26" s="15">
        <v>4207.78</v>
      </c>
      <c r="BT26" s="15">
        <v>4207.78</v>
      </c>
      <c r="BU26" s="15">
        <v>4207.78</v>
      </c>
      <c r="BV26" s="15">
        <v>4207.78</v>
      </c>
      <c r="BW26" s="15">
        <v>1081.78</v>
      </c>
      <c r="BX26" s="15">
        <v>1081.78</v>
      </c>
      <c r="BY26" s="15">
        <v>1081.78</v>
      </c>
      <c r="BZ26" s="15">
        <v>1081.78</v>
      </c>
      <c r="CA26" s="15">
        <v>1081.78</v>
      </c>
      <c r="CB26" s="15">
        <v>1081.78</v>
      </c>
      <c r="CC26" s="15">
        <v>1081.78</v>
      </c>
      <c r="CD26" s="15">
        <v>1081.78</v>
      </c>
      <c r="CE26" s="15">
        <v>1081.78</v>
      </c>
      <c r="CF26" s="15">
        <v>1081.78</v>
      </c>
      <c r="CG26" s="15">
        <v>1081.78</v>
      </c>
      <c r="CH26" s="2" t="s">
        <v>22</v>
      </c>
      <c r="CI26" s="2">
        <v>18487.002779999999</v>
      </c>
      <c r="CJ26" s="2">
        <v>18487.002779999999</v>
      </c>
      <c r="CK26" s="2">
        <v>18487.002779999999</v>
      </c>
      <c r="CL26" s="2">
        <v>19181.355996000002</v>
      </c>
      <c r="CM26" s="2">
        <v>20186.388146999998</v>
      </c>
      <c r="CN26" s="2">
        <v>21191.420297999997</v>
      </c>
      <c r="CO26" s="2">
        <v>22196.452449</v>
      </c>
      <c r="CP26" s="2">
        <v>23201.4846</v>
      </c>
      <c r="CQ26" s="2">
        <v>24206.516750999999</v>
      </c>
      <c r="CR26" s="2">
        <v>25211.548901999999</v>
      </c>
      <c r="CS26" s="2">
        <v>26216.581053000002</v>
      </c>
      <c r="CT26" s="15">
        <v>2000</v>
      </c>
      <c r="CU26" s="15">
        <v>2000</v>
      </c>
      <c r="CV26" s="15">
        <v>2000</v>
      </c>
      <c r="CW26" s="15">
        <v>2000</v>
      </c>
      <c r="CX26" s="15">
        <v>2000</v>
      </c>
      <c r="CY26" s="15">
        <v>2000</v>
      </c>
      <c r="CZ26" s="15">
        <v>2000</v>
      </c>
      <c r="DA26" s="15">
        <v>2000</v>
      </c>
      <c r="DB26" s="15">
        <v>2000</v>
      </c>
      <c r="DC26" s="15">
        <v>2000</v>
      </c>
      <c r="DD26" s="15">
        <v>2000</v>
      </c>
      <c r="DE26" s="15">
        <v>1500</v>
      </c>
      <c r="DF26" s="15">
        <v>1500</v>
      </c>
      <c r="DG26" s="15">
        <v>1500</v>
      </c>
      <c r="DH26" s="15">
        <v>1500</v>
      </c>
      <c r="DI26" s="15">
        <v>1500</v>
      </c>
      <c r="DJ26" s="15">
        <v>1500</v>
      </c>
      <c r="DK26" s="15">
        <v>1500</v>
      </c>
      <c r="DL26" s="15">
        <v>1500</v>
      </c>
      <c r="DM26" s="15">
        <v>1500</v>
      </c>
      <c r="DN26" s="15">
        <v>1500</v>
      </c>
      <c r="DO26" s="15">
        <v>1500</v>
      </c>
    </row>
    <row r="27" spans="1:119" ht="15" customHeight="1" x14ac:dyDescent="0.35">
      <c r="A27" s="27"/>
      <c r="B27" s="27"/>
      <c r="C27" s="27"/>
      <c r="D27" s="27"/>
      <c r="E27" s="27"/>
      <c r="F27" s="27"/>
      <c r="G27" s="27"/>
      <c r="H27" s="27"/>
      <c r="I27" s="27"/>
      <c r="J27" s="27"/>
      <c r="K27" s="27"/>
      <c r="L27" s="27"/>
      <c r="M27" s="27"/>
      <c r="N27" s="27"/>
      <c r="O27" s="27"/>
      <c r="P27" s="27"/>
      <c r="Z27" s="10" t="s">
        <v>99</v>
      </c>
      <c r="AA27" s="2">
        <v>22</v>
      </c>
      <c r="AB27" s="15">
        <v>19299.798222114536</v>
      </c>
      <c r="AC27" s="15">
        <v>19299.798222114536</v>
      </c>
      <c r="AD27" s="15">
        <v>19299.798222114536</v>
      </c>
      <c r="AE27" s="15">
        <v>19428.002344799999</v>
      </c>
      <c r="AF27" s="15">
        <v>20416.5050376</v>
      </c>
      <c r="AG27" s="15">
        <v>21405.007730400001</v>
      </c>
      <c r="AH27" s="15">
        <v>22393.510423200001</v>
      </c>
      <c r="AI27" s="15">
        <v>23382.013116000002</v>
      </c>
      <c r="AJ27" s="15">
        <v>24370.515808799999</v>
      </c>
      <c r="AK27" s="15">
        <v>25359.0185016</v>
      </c>
      <c r="AL27" s="15">
        <v>26347.521194400004</v>
      </c>
      <c r="AM27" s="15" t="s">
        <v>23</v>
      </c>
      <c r="AN27" s="15">
        <v>22016.503741314536</v>
      </c>
      <c r="AO27" s="15">
        <v>22725.726862914536</v>
      </c>
      <c r="AP27" s="15">
        <v>22962.134570114536</v>
      </c>
      <c r="AQ27" s="15">
        <v>23326.7464</v>
      </c>
      <c r="AR27" s="15">
        <v>24551.656800000001</v>
      </c>
      <c r="AS27" s="15">
        <v>25776.567200000001</v>
      </c>
      <c r="AT27" s="15">
        <v>27001.477600000002</v>
      </c>
      <c r="AU27" s="15">
        <v>28226.388000000003</v>
      </c>
      <c r="AV27" s="15">
        <v>29451.2984</v>
      </c>
      <c r="AW27" s="15">
        <v>30676.2088</v>
      </c>
      <c r="AX27" s="15">
        <v>31901.119200000005</v>
      </c>
      <c r="AY27" s="15" t="s">
        <v>23</v>
      </c>
      <c r="AZ27" s="15">
        <v>2716.7055191999998</v>
      </c>
      <c r="BA27" s="15">
        <v>3425.9286407999998</v>
      </c>
      <c r="BB27" s="15">
        <v>3662.3363480000007</v>
      </c>
      <c r="BC27" s="15">
        <v>3898.7440551999998</v>
      </c>
      <c r="BD27" s="15">
        <v>4135.1517623999998</v>
      </c>
      <c r="BE27" s="15">
        <v>4371.5594695999998</v>
      </c>
      <c r="BF27" s="15">
        <v>4607.9671767999998</v>
      </c>
      <c r="BG27" s="15">
        <v>4844.3748840000007</v>
      </c>
      <c r="BH27" s="15">
        <v>5080.7825911999998</v>
      </c>
      <c r="BI27" s="15">
        <v>5317.1902983999998</v>
      </c>
      <c r="BJ27" s="15">
        <v>5553.5980056000008</v>
      </c>
      <c r="BK27" s="15" t="s">
        <v>23</v>
      </c>
      <c r="BL27" s="15">
        <v>9022.089341314535</v>
      </c>
      <c r="BM27" s="15">
        <v>6056.5812629145375</v>
      </c>
      <c r="BN27" s="15">
        <v>5068.0785701145332</v>
      </c>
      <c r="BO27" s="15">
        <v>4207.78</v>
      </c>
      <c r="BP27" s="15">
        <v>4207.78</v>
      </c>
      <c r="BQ27" s="15">
        <v>4207.78</v>
      </c>
      <c r="BR27" s="15">
        <v>4207.78</v>
      </c>
      <c r="BS27" s="15">
        <v>4207.78</v>
      </c>
      <c r="BT27" s="15">
        <v>4207.78</v>
      </c>
      <c r="BU27" s="15">
        <v>4207.78</v>
      </c>
      <c r="BV27" s="15">
        <v>4207.78</v>
      </c>
      <c r="BW27" s="15">
        <v>1081.78</v>
      </c>
      <c r="BX27" s="15">
        <v>1081.78</v>
      </c>
      <c r="BY27" s="15">
        <v>1081.78</v>
      </c>
      <c r="BZ27" s="15">
        <v>1081.78</v>
      </c>
      <c r="CA27" s="15">
        <v>1081.78</v>
      </c>
      <c r="CB27" s="15">
        <v>1081.78</v>
      </c>
      <c r="CC27" s="15">
        <v>1081.78</v>
      </c>
      <c r="CD27" s="15">
        <v>1081.78</v>
      </c>
      <c r="CE27" s="15">
        <v>1081.78</v>
      </c>
      <c r="CF27" s="15">
        <v>1081.78</v>
      </c>
      <c r="CG27" s="15">
        <v>1081.78</v>
      </c>
      <c r="CH27" s="2" t="s">
        <v>23</v>
      </c>
      <c r="CI27" s="2">
        <v>16127.431351428571</v>
      </c>
      <c r="CJ27" s="2">
        <v>16127.431351428571</v>
      </c>
      <c r="CK27" s="2">
        <v>16127.431351428571</v>
      </c>
      <c r="CL27" s="2">
        <v>16663.709676000002</v>
      </c>
      <c r="CM27" s="2">
        <v>17511.388932000002</v>
      </c>
      <c r="CN27" s="2">
        <v>18359.068188000001</v>
      </c>
      <c r="CO27" s="2">
        <v>19206.747444000001</v>
      </c>
      <c r="CP27" s="2">
        <v>20054.426700000004</v>
      </c>
      <c r="CQ27" s="2">
        <v>20902.105956000003</v>
      </c>
      <c r="CR27" s="2">
        <v>21749.785212000003</v>
      </c>
      <c r="CS27" s="2">
        <v>22597.464468000002</v>
      </c>
      <c r="CT27" s="15">
        <v>1714.2857142857144</v>
      </c>
      <c r="CU27" s="15">
        <v>1714.2857142857144</v>
      </c>
      <c r="CV27" s="15">
        <v>1714.2857142857144</v>
      </c>
      <c r="CW27" s="15">
        <v>1714.2857142857144</v>
      </c>
      <c r="CX27" s="15">
        <v>1714.2857142857144</v>
      </c>
      <c r="CY27" s="15">
        <v>1714.2857142857144</v>
      </c>
      <c r="CZ27" s="15">
        <v>1714.2857142857144</v>
      </c>
      <c r="DA27" s="15">
        <v>1714.2857142857144</v>
      </c>
      <c r="DB27" s="15">
        <v>1714.2857142857144</v>
      </c>
      <c r="DC27" s="15">
        <v>1714.2857142857144</v>
      </c>
      <c r="DD27" s="15">
        <v>1714.2857142857144</v>
      </c>
      <c r="DE27" s="15">
        <v>1285.7142857142856</v>
      </c>
      <c r="DF27" s="15">
        <v>1285.7142857142856</v>
      </c>
      <c r="DG27" s="15">
        <v>1285.7142857142856</v>
      </c>
      <c r="DH27" s="15">
        <v>1285.7142857142856</v>
      </c>
      <c r="DI27" s="15">
        <v>1285.7142857142856</v>
      </c>
      <c r="DJ27" s="15">
        <v>1285.7142857142856</v>
      </c>
      <c r="DK27" s="15">
        <v>1285.7142857142856</v>
      </c>
      <c r="DL27" s="15">
        <v>1285.7142857142856</v>
      </c>
      <c r="DM27" s="15">
        <v>1285.7142857142856</v>
      </c>
      <c r="DN27" s="15">
        <v>1285.7142857142856</v>
      </c>
      <c r="DO27" s="15">
        <v>1285.7142857142856</v>
      </c>
    </row>
    <row r="28" spans="1:119" ht="15" customHeight="1" x14ac:dyDescent="0.35">
      <c r="A28" s="27"/>
      <c r="B28" s="27"/>
      <c r="C28" s="27"/>
      <c r="D28" s="27"/>
      <c r="E28" s="27"/>
      <c r="F28" s="27"/>
      <c r="G28" s="27"/>
      <c r="H28" s="27"/>
      <c r="I28" s="27"/>
      <c r="J28" s="27"/>
      <c r="K28" s="27"/>
      <c r="L28" s="27"/>
      <c r="M28" s="27"/>
      <c r="N28" s="27"/>
      <c r="O28" s="27"/>
      <c r="P28" s="27"/>
      <c r="Z28" s="10" t="s">
        <v>100</v>
      </c>
      <c r="AA28" s="2">
        <v>23</v>
      </c>
      <c r="AB28" s="15">
        <v>16628.891320499264</v>
      </c>
      <c r="AC28" s="15">
        <v>16628.891320499264</v>
      </c>
      <c r="AD28" s="15">
        <v>16628.891320499264</v>
      </c>
      <c r="AE28" s="15">
        <v>17159.659731466669</v>
      </c>
      <c r="AF28" s="15">
        <v>18031.599344266666</v>
      </c>
      <c r="AG28" s="15">
        <v>18903.538957066667</v>
      </c>
      <c r="AH28" s="15">
        <v>19775.478569866664</v>
      </c>
      <c r="AI28" s="15">
        <v>20647.418182666668</v>
      </c>
      <c r="AJ28" s="15">
        <v>21519.357795466665</v>
      </c>
      <c r="AK28" s="15">
        <v>22391.297408266666</v>
      </c>
      <c r="AL28" s="15">
        <v>23263.237021066667</v>
      </c>
      <c r="AM28" s="15" t="s">
        <v>24</v>
      </c>
      <c r="AN28" s="15">
        <v>19038.950719699264</v>
      </c>
      <c r="AO28" s="15">
        <v>19664.543081299264</v>
      </c>
      <c r="AP28" s="15">
        <v>19873.073868499261</v>
      </c>
      <c r="AQ28" s="15">
        <v>20612.373066666667</v>
      </c>
      <c r="AR28" s="15">
        <v>21692.843466666665</v>
      </c>
      <c r="AS28" s="15">
        <v>22773.313866666667</v>
      </c>
      <c r="AT28" s="15">
        <v>23853.784266666666</v>
      </c>
      <c r="AU28" s="15">
        <v>24934.254666666668</v>
      </c>
      <c r="AV28" s="15">
        <v>26014.725066666666</v>
      </c>
      <c r="AW28" s="15">
        <v>27095.195466666664</v>
      </c>
      <c r="AX28" s="15">
        <v>28175.665866666666</v>
      </c>
      <c r="AY28" s="15" t="s">
        <v>24</v>
      </c>
      <c r="AZ28" s="15">
        <v>2410.0593992000004</v>
      </c>
      <c r="BA28" s="15">
        <v>3035.6517607999995</v>
      </c>
      <c r="BB28" s="15">
        <v>3244.1825479999998</v>
      </c>
      <c r="BC28" s="15">
        <v>3452.7133352000001</v>
      </c>
      <c r="BD28" s="15">
        <v>3661.2441223999995</v>
      </c>
      <c r="BE28" s="15">
        <v>3869.7749095999998</v>
      </c>
      <c r="BF28" s="15">
        <v>4078.3056967999992</v>
      </c>
      <c r="BG28" s="15">
        <v>4286.8364840000004</v>
      </c>
      <c r="BH28" s="15">
        <v>4495.3672711999998</v>
      </c>
      <c r="BI28" s="15">
        <v>4703.8980583999992</v>
      </c>
      <c r="BJ28" s="15">
        <v>4912.4288455999995</v>
      </c>
      <c r="BK28" s="15" t="s">
        <v>24</v>
      </c>
      <c r="BL28" s="15">
        <v>7633.3763196992641</v>
      </c>
      <c r="BM28" s="15">
        <v>5017.5574812992618</v>
      </c>
      <c r="BN28" s="15">
        <v>4145.617868499261</v>
      </c>
      <c r="BO28" s="15">
        <v>3804.4466666666667</v>
      </c>
      <c r="BP28" s="15">
        <v>3804.4466666666667</v>
      </c>
      <c r="BQ28" s="15">
        <v>3804.4466666666667</v>
      </c>
      <c r="BR28" s="15">
        <v>3804.4466666666667</v>
      </c>
      <c r="BS28" s="15">
        <v>3804.4466666666667</v>
      </c>
      <c r="BT28" s="15">
        <v>3804.4466666666667</v>
      </c>
      <c r="BU28" s="15">
        <v>3804.4466666666667</v>
      </c>
      <c r="BV28" s="15">
        <v>3804.4466666666667</v>
      </c>
      <c r="BW28" s="15">
        <v>1081.78</v>
      </c>
      <c r="BX28" s="15">
        <v>1081.78</v>
      </c>
      <c r="BY28" s="15">
        <v>1081.78</v>
      </c>
      <c r="BZ28" s="15">
        <v>1081.78</v>
      </c>
      <c r="CA28" s="15">
        <v>1081.78</v>
      </c>
      <c r="CB28" s="15">
        <v>1081.78</v>
      </c>
      <c r="CC28" s="15">
        <v>1081.78</v>
      </c>
      <c r="CD28" s="15">
        <v>1081.78</v>
      </c>
      <c r="CE28" s="15">
        <v>1081.78</v>
      </c>
      <c r="CF28" s="15">
        <v>1081.78</v>
      </c>
      <c r="CG28" s="15">
        <v>1081.78</v>
      </c>
      <c r="CH28" s="2" t="s">
        <v>24</v>
      </c>
      <c r="CI28" s="2">
        <v>13836.440875238095</v>
      </c>
      <c r="CJ28" s="2">
        <v>13836.440875238095</v>
      </c>
      <c r="CK28" s="2">
        <v>13914.098086666667</v>
      </c>
      <c r="CL28" s="2">
        <v>14661.870742666666</v>
      </c>
      <c r="CM28" s="2">
        <v>15409.643398666665</v>
      </c>
      <c r="CN28" s="2">
        <v>16157.416054666666</v>
      </c>
      <c r="CO28" s="2">
        <v>16905.188710666665</v>
      </c>
      <c r="CP28" s="2">
        <v>17652.961366666666</v>
      </c>
      <c r="CQ28" s="2">
        <v>18400.734022666664</v>
      </c>
      <c r="CR28" s="2">
        <v>19148.506678666668</v>
      </c>
      <c r="CS28" s="2">
        <v>19896.279334666666</v>
      </c>
      <c r="CT28" s="15">
        <v>1485.7142857142858</v>
      </c>
      <c r="CU28" s="15">
        <v>1485.7142857142858</v>
      </c>
      <c r="CV28" s="15">
        <v>1485.7142857142858</v>
      </c>
      <c r="CW28" s="15">
        <v>1485.7142857142858</v>
      </c>
      <c r="CX28" s="15">
        <v>1485.7142857142858</v>
      </c>
      <c r="CY28" s="15">
        <v>1485.7142857142858</v>
      </c>
      <c r="CZ28" s="15">
        <v>1485.7142857142858</v>
      </c>
      <c r="DA28" s="15">
        <v>1485.7142857142858</v>
      </c>
      <c r="DB28" s="15">
        <v>1485.7142857142858</v>
      </c>
      <c r="DC28" s="15">
        <v>1485.7142857142858</v>
      </c>
      <c r="DD28" s="15">
        <v>1485.7142857142858</v>
      </c>
      <c r="DE28" s="15">
        <v>1114.2857142857142</v>
      </c>
      <c r="DF28" s="15">
        <v>1114.2857142857142</v>
      </c>
      <c r="DG28" s="15">
        <v>1114.2857142857142</v>
      </c>
      <c r="DH28" s="15">
        <v>1114.2857142857142</v>
      </c>
      <c r="DI28" s="15">
        <v>1114.2857142857142</v>
      </c>
      <c r="DJ28" s="15">
        <v>1114.2857142857142</v>
      </c>
      <c r="DK28" s="15">
        <v>1114.2857142857142</v>
      </c>
      <c r="DL28" s="15">
        <v>1114.2857142857142</v>
      </c>
      <c r="DM28" s="15">
        <v>1114.2857142857142</v>
      </c>
      <c r="DN28" s="15">
        <v>1114.2857142857142</v>
      </c>
      <c r="DO28" s="15">
        <v>1114.2857142857142</v>
      </c>
    </row>
    <row r="29" spans="1:119" ht="15" customHeight="1" x14ac:dyDescent="0.35">
      <c r="A29" s="27"/>
      <c r="B29" s="27"/>
      <c r="C29" s="27"/>
      <c r="D29" s="27"/>
      <c r="E29" s="27"/>
      <c r="F29" s="27"/>
      <c r="G29" s="27"/>
      <c r="H29" s="27"/>
      <c r="I29" s="27"/>
      <c r="J29" s="27"/>
      <c r="K29" s="27"/>
      <c r="L29" s="27"/>
      <c r="M29" s="27"/>
      <c r="N29" s="27"/>
      <c r="O29" s="27"/>
      <c r="P29" s="27"/>
      <c r="Z29" s="10" t="s">
        <v>101</v>
      </c>
      <c r="AA29" s="2">
        <v>24</v>
      </c>
      <c r="AB29" s="15">
        <v>22399.996459999998</v>
      </c>
      <c r="AC29" s="15">
        <v>22399.996459999998</v>
      </c>
      <c r="AD29" s="15">
        <v>22399.996459999998</v>
      </c>
      <c r="AE29" s="15">
        <v>22399.996459999998</v>
      </c>
      <c r="AF29" s="15">
        <v>23009.8138215</v>
      </c>
      <c r="AG29" s="15">
        <v>24058.3465005</v>
      </c>
      <c r="AH29" s="15">
        <v>25106.8791795</v>
      </c>
      <c r="AI29" s="15">
        <v>26155.411858500003</v>
      </c>
      <c r="AJ29" s="15">
        <v>27203.944537500003</v>
      </c>
      <c r="AK29" s="15">
        <v>28252.477216499999</v>
      </c>
      <c r="AL29" s="15">
        <v>29301.009895499999</v>
      </c>
      <c r="AM29" s="15" t="s">
        <v>27</v>
      </c>
      <c r="AN29" s="15">
        <v>25650.7712125</v>
      </c>
      <c r="AO29" s="15">
        <v>26403.0641755</v>
      </c>
      <c r="AP29" s="15">
        <v>26653.828496499998</v>
      </c>
      <c r="AQ29" s="15">
        <v>26904.592817500001</v>
      </c>
      <c r="AR29" s="15">
        <v>27765.174500000001</v>
      </c>
      <c r="AS29" s="15">
        <v>29064.471500000003</v>
      </c>
      <c r="AT29" s="15">
        <v>30363.768500000002</v>
      </c>
      <c r="AU29" s="15">
        <v>31663.065500000004</v>
      </c>
      <c r="AV29" s="15">
        <v>32962.362500000003</v>
      </c>
      <c r="AW29" s="15">
        <v>34261.659500000002</v>
      </c>
      <c r="AX29" s="15">
        <v>35560.9565</v>
      </c>
      <c r="AY29" s="15" t="s">
        <v>27</v>
      </c>
      <c r="AZ29" s="15">
        <v>3250.7747525000004</v>
      </c>
      <c r="BA29" s="15">
        <v>4003.0677155000003</v>
      </c>
      <c r="BB29" s="15">
        <v>4253.8320365000009</v>
      </c>
      <c r="BC29" s="15">
        <v>4504.5963575000005</v>
      </c>
      <c r="BD29" s="15">
        <v>4755.3606785000002</v>
      </c>
      <c r="BE29" s="15">
        <v>5006.1249995000007</v>
      </c>
      <c r="BF29" s="15">
        <v>5256.8893205000004</v>
      </c>
      <c r="BG29" s="15">
        <v>5507.653641500001</v>
      </c>
      <c r="BH29" s="15">
        <v>5758.4179625000006</v>
      </c>
      <c r="BI29" s="15">
        <v>6009.1822835000003</v>
      </c>
      <c r="BJ29" s="15">
        <v>6259.9466044999999</v>
      </c>
      <c r="BK29" s="15" t="s">
        <v>27</v>
      </c>
      <c r="BL29" s="15">
        <v>9889.1587124999969</v>
      </c>
      <c r="BM29" s="15">
        <v>6743.5606754999981</v>
      </c>
      <c r="BN29" s="15">
        <v>5695.0279964999945</v>
      </c>
      <c r="BO29" s="15">
        <v>4646.4953174999982</v>
      </c>
      <c r="BP29" s="15">
        <v>4207.78</v>
      </c>
      <c r="BQ29" s="15">
        <v>4207.78</v>
      </c>
      <c r="BR29" s="15">
        <v>4207.78</v>
      </c>
      <c r="BS29" s="15">
        <v>4207.78</v>
      </c>
      <c r="BT29" s="15">
        <v>4207.78</v>
      </c>
      <c r="BU29" s="15">
        <v>4207.78</v>
      </c>
      <c r="BV29" s="15">
        <v>4207.78</v>
      </c>
      <c r="BW29" s="15">
        <v>1081.78</v>
      </c>
      <c r="BX29" s="15">
        <v>1081.78</v>
      </c>
      <c r="BY29" s="15">
        <v>1081.78</v>
      </c>
      <c r="BZ29" s="15">
        <v>1081.78</v>
      </c>
      <c r="CA29" s="15">
        <v>1081.78</v>
      </c>
      <c r="CB29" s="15">
        <v>1081.78</v>
      </c>
      <c r="CC29" s="15">
        <v>1081.78</v>
      </c>
      <c r="CD29" s="15">
        <v>1081.78</v>
      </c>
      <c r="CE29" s="15">
        <v>1081.78</v>
      </c>
      <c r="CF29" s="15">
        <v>1081.78</v>
      </c>
      <c r="CG29" s="15">
        <v>1081.78</v>
      </c>
      <c r="CH29" s="2" t="s">
        <v>27</v>
      </c>
      <c r="CI29" s="2">
        <v>18487.002779999999</v>
      </c>
      <c r="CJ29" s="2">
        <v>18487.002779999999</v>
      </c>
      <c r="CK29" s="2">
        <v>18487.002779999999</v>
      </c>
      <c r="CL29" s="2">
        <v>18704.50938</v>
      </c>
      <c r="CM29" s="2">
        <v>19596.147539999998</v>
      </c>
      <c r="CN29" s="2">
        <v>20487.7857</v>
      </c>
      <c r="CO29" s="2">
        <v>21379.423859999999</v>
      </c>
      <c r="CP29" s="2">
        <v>22271.062019999998</v>
      </c>
      <c r="CQ29" s="2">
        <v>23162.70018</v>
      </c>
      <c r="CR29" s="2">
        <v>24054.338339999998</v>
      </c>
      <c r="CS29" s="2">
        <v>24945.976500000001</v>
      </c>
      <c r="CT29" s="15">
        <v>2000</v>
      </c>
      <c r="CU29" s="15">
        <v>2000</v>
      </c>
      <c r="CV29" s="15">
        <v>2000</v>
      </c>
      <c r="CW29" s="15">
        <v>2000</v>
      </c>
      <c r="CX29" s="15">
        <v>2000</v>
      </c>
      <c r="CY29" s="15">
        <v>2000</v>
      </c>
      <c r="CZ29" s="15">
        <v>2000</v>
      </c>
      <c r="DA29" s="15">
        <v>2000</v>
      </c>
      <c r="DB29" s="15">
        <v>2000</v>
      </c>
      <c r="DC29" s="15">
        <v>2000</v>
      </c>
      <c r="DD29" s="15">
        <v>2000</v>
      </c>
      <c r="DE29" s="15">
        <v>1500</v>
      </c>
      <c r="DF29" s="15">
        <v>1500</v>
      </c>
      <c r="DG29" s="15">
        <v>1500</v>
      </c>
      <c r="DH29" s="15">
        <v>1500</v>
      </c>
      <c r="DI29" s="15">
        <v>1500</v>
      </c>
      <c r="DJ29" s="15">
        <v>1500</v>
      </c>
      <c r="DK29" s="15">
        <v>1500</v>
      </c>
      <c r="DL29" s="15">
        <v>1500</v>
      </c>
      <c r="DM29" s="15">
        <v>1500</v>
      </c>
      <c r="DN29" s="15">
        <v>1500</v>
      </c>
      <c r="DO29" s="15">
        <v>1500</v>
      </c>
    </row>
    <row r="30" spans="1:119" ht="15" customHeight="1" x14ac:dyDescent="0.35">
      <c r="A30" s="27"/>
      <c r="B30" s="27"/>
      <c r="C30" s="27"/>
      <c r="D30" s="27"/>
      <c r="E30" s="27"/>
      <c r="F30" s="27"/>
      <c r="G30" s="27"/>
      <c r="H30" s="27"/>
      <c r="I30" s="27"/>
      <c r="J30" s="27"/>
      <c r="K30" s="27"/>
      <c r="L30" s="27"/>
      <c r="M30" s="27"/>
      <c r="N30" s="27"/>
      <c r="O30" s="27"/>
      <c r="P30" s="27"/>
      <c r="Z30" s="10" t="s">
        <v>28</v>
      </c>
      <c r="AA30" s="2">
        <v>25</v>
      </c>
      <c r="AB30" s="15">
        <v>22399.996459999998</v>
      </c>
      <c r="AC30" s="15">
        <v>22399.996459999998</v>
      </c>
      <c r="AD30" s="15">
        <v>22399.996459999998</v>
      </c>
      <c r="AE30" s="15">
        <v>22399.996459999998</v>
      </c>
      <c r="AF30" s="15">
        <v>23009.8138215</v>
      </c>
      <c r="AG30" s="15">
        <v>24058.3465005</v>
      </c>
      <c r="AH30" s="15">
        <v>25106.8791795</v>
      </c>
      <c r="AI30" s="15">
        <v>26155.411858500003</v>
      </c>
      <c r="AJ30" s="15">
        <v>27203.944537500003</v>
      </c>
      <c r="AK30" s="15">
        <v>28252.477216499999</v>
      </c>
      <c r="AL30" s="15">
        <v>29301.009895499999</v>
      </c>
      <c r="AM30" s="15" t="s">
        <v>28</v>
      </c>
      <c r="AN30" s="15">
        <v>25650.7712125</v>
      </c>
      <c r="AO30" s="15">
        <v>26403.0641755</v>
      </c>
      <c r="AP30" s="15">
        <v>26653.828496499998</v>
      </c>
      <c r="AQ30" s="15">
        <v>26904.592817500001</v>
      </c>
      <c r="AR30" s="15">
        <v>27765.174500000001</v>
      </c>
      <c r="AS30" s="15">
        <v>29064.471500000003</v>
      </c>
      <c r="AT30" s="15">
        <v>30363.768500000002</v>
      </c>
      <c r="AU30" s="15">
        <v>31663.065500000004</v>
      </c>
      <c r="AV30" s="15">
        <v>32962.362500000003</v>
      </c>
      <c r="AW30" s="15">
        <v>34261.659500000002</v>
      </c>
      <c r="AX30" s="15">
        <v>35560.9565</v>
      </c>
      <c r="AY30" s="15" t="s">
        <v>28</v>
      </c>
      <c r="AZ30" s="15">
        <v>3250.7747525000004</v>
      </c>
      <c r="BA30" s="15">
        <v>4003.0677155000003</v>
      </c>
      <c r="BB30" s="15">
        <v>4253.8320365000009</v>
      </c>
      <c r="BC30" s="15">
        <v>4504.5963575000005</v>
      </c>
      <c r="BD30" s="15">
        <v>4755.3606785000002</v>
      </c>
      <c r="BE30" s="15">
        <v>5006.1249995000007</v>
      </c>
      <c r="BF30" s="15">
        <v>5256.8893205000004</v>
      </c>
      <c r="BG30" s="15">
        <v>5507.653641500001</v>
      </c>
      <c r="BH30" s="15">
        <v>5758.4179625000006</v>
      </c>
      <c r="BI30" s="15">
        <v>6009.1822835000003</v>
      </c>
      <c r="BJ30" s="15">
        <v>6259.9466044999999</v>
      </c>
      <c r="BK30" s="15" t="s">
        <v>28</v>
      </c>
      <c r="BL30" s="15">
        <v>9889.1587124999969</v>
      </c>
      <c r="BM30" s="15">
        <v>6743.5606754999981</v>
      </c>
      <c r="BN30" s="15">
        <v>5695.0279964999945</v>
      </c>
      <c r="BO30" s="15">
        <v>4646.4953174999982</v>
      </c>
      <c r="BP30" s="15">
        <v>4207.78</v>
      </c>
      <c r="BQ30" s="15">
        <v>4207.78</v>
      </c>
      <c r="BR30" s="15">
        <v>4207.78</v>
      </c>
      <c r="BS30" s="15">
        <v>4207.78</v>
      </c>
      <c r="BT30" s="15">
        <v>4207.78</v>
      </c>
      <c r="BU30" s="15">
        <v>4207.78</v>
      </c>
      <c r="BV30" s="15">
        <v>4207.78</v>
      </c>
      <c r="BW30" s="15">
        <v>1081.78</v>
      </c>
      <c r="BX30" s="15">
        <v>1081.78</v>
      </c>
      <c r="BY30" s="15">
        <v>1081.78</v>
      </c>
      <c r="BZ30" s="15">
        <v>1081.78</v>
      </c>
      <c r="CA30" s="15">
        <v>1081.78</v>
      </c>
      <c r="CB30" s="15">
        <v>1081.78</v>
      </c>
      <c r="CC30" s="15">
        <v>1081.78</v>
      </c>
      <c r="CD30" s="15">
        <v>1081.78</v>
      </c>
      <c r="CE30" s="15">
        <v>1081.78</v>
      </c>
      <c r="CF30" s="15">
        <v>1081.78</v>
      </c>
      <c r="CG30" s="15">
        <v>1081.78</v>
      </c>
      <c r="CH30" s="2" t="s">
        <v>28</v>
      </c>
      <c r="CI30" s="2">
        <v>18487.002779999999</v>
      </c>
      <c r="CJ30" s="2">
        <v>18487.002779999999</v>
      </c>
      <c r="CK30" s="2">
        <v>18487.002779999999</v>
      </c>
      <c r="CL30" s="2">
        <v>18704.50938</v>
      </c>
      <c r="CM30" s="2">
        <v>19596.147539999998</v>
      </c>
      <c r="CN30" s="2">
        <v>20487.7857</v>
      </c>
      <c r="CO30" s="2">
        <v>21379.423859999999</v>
      </c>
      <c r="CP30" s="2">
        <v>22271.062019999998</v>
      </c>
      <c r="CQ30" s="2">
        <v>23162.70018</v>
      </c>
      <c r="CR30" s="2">
        <v>24054.338339999998</v>
      </c>
      <c r="CS30" s="2">
        <v>24945.976500000001</v>
      </c>
      <c r="CT30" s="15">
        <v>2000</v>
      </c>
      <c r="CU30" s="15">
        <v>2000</v>
      </c>
      <c r="CV30" s="15">
        <v>2000</v>
      </c>
      <c r="CW30" s="15">
        <v>2000</v>
      </c>
      <c r="CX30" s="15">
        <v>2000</v>
      </c>
      <c r="CY30" s="15">
        <v>2000</v>
      </c>
      <c r="CZ30" s="15">
        <v>2000</v>
      </c>
      <c r="DA30" s="15">
        <v>2000</v>
      </c>
      <c r="DB30" s="15">
        <v>2000</v>
      </c>
      <c r="DC30" s="15">
        <v>2000</v>
      </c>
      <c r="DD30" s="15">
        <v>2000</v>
      </c>
      <c r="DE30" s="15">
        <v>1500</v>
      </c>
      <c r="DF30" s="15">
        <v>1500</v>
      </c>
      <c r="DG30" s="15">
        <v>1500</v>
      </c>
      <c r="DH30" s="15">
        <v>1500</v>
      </c>
      <c r="DI30" s="15">
        <v>1500</v>
      </c>
      <c r="DJ30" s="15">
        <v>1500</v>
      </c>
      <c r="DK30" s="15">
        <v>1500</v>
      </c>
      <c r="DL30" s="15">
        <v>1500</v>
      </c>
      <c r="DM30" s="15">
        <v>1500</v>
      </c>
      <c r="DN30" s="15">
        <v>1500</v>
      </c>
      <c r="DO30" s="15">
        <v>1500</v>
      </c>
    </row>
    <row r="31" spans="1:119" ht="15" customHeight="1" x14ac:dyDescent="0.35">
      <c r="A31" s="27"/>
      <c r="B31" s="27"/>
      <c r="C31" s="27"/>
      <c r="D31" s="27"/>
      <c r="E31" s="27"/>
      <c r="F31" s="27"/>
      <c r="G31" s="27"/>
      <c r="H31" s="27"/>
      <c r="I31" s="27"/>
      <c r="J31" s="27"/>
      <c r="K31" s="27"/>
      <c r="L31" s="27"/>
      <c r="M31" s="27"/>
      <c r="N31" s="27"/>
      <c r="O31" s="27"/>
      <c r="P31" s="27"/>
      <c r="Z31" s="10" t="s">
        <v>29</v>
      </c>
      <c r="AA31" s="2">
        <v>26</v>
      </c>
      <c r="AB31" s="15">
        <v>22399.996459999998</v>
      </c>
      <c r="AC31" s="15">
        <v>22399.996459999998</v>
      </c>
      <c r="AD31" s="15">
        <v>22399.996459999998</v>
      </c>
      <c r="AE31" s="15">
        <v>22399.996459999998</v>
      </c>
      <c r="AF31" s="15">
        <v>23009.8138215</v>
      </c>
      <c r="AG31" s="15">
        <v>24058.3465005</v>
      </c>
      <c r="AH31" s="15">
        <v>25106.8791795</v>
      </c>
      <c r="AI31" s="15">
        <v>26155.411858500003</v>
      </c>
      <c r="AJ31" s="15">
        <v>27203.944537500003</v>
      </c>
      <c r="AK31" s="15">
        <v>28252.477216499999</v>
      </c>
      <c r="AL31" s="15">
        <v>29301.009895499999</v>
      </c>
      <c r="AM31" s="15" t="s">
        <v>29</v>
      </c>
      <c r="AN31" s="15">
        <v>25650.7712125</v>
      </c>
      <c r="AO31" s="15">
        <v>26403.0641755</v>
      </c>
      <c r="AP31" s="15">
        <v>26653.828496499998</v>
      </c>
      <c r="AQ31" s="15">
        <v>26904.592817500001</v>
      </c>
      <c r="AR31" s="15">
        <v>27765.174500000001</v>
      </c>
      <c r="AS31" s="15">
        <v>29064.471500000003</v>
      </c>
      <c r="AT31" s="15">
        <v>30363.768500000002</v>
      </c>
      <c r="AU31" s="15">
        <v>31663.065500000004</v>
      </c>
      <c r="AV31" s="15">
        <v>32962.362500000003</v>
      </c>
      <c r="AW31" s="15">
        <v>34261.659500000002</v>
      </c>
      <c r="AX31" s="15">
        <v>35560.9565</v>
      </c>
      <c r="AY31" s="15" t="s">
        <v>29</v>
      </c>
      <c r="AZ31" s="15">
        <v>3250.7747525000004</v>
      </c>
      <c r="BA31" s="15">
        <v>4003.0677155000003</v>
      </c>
      <c r="BB31" s="15">
        <v>4253.8320365000009</v>
      </c>
      <c r="BC31" s="15">
        <v>4504.5963575000005</v>
      </c>
      <c r="BD31" s="15">
        <v>4755.3606785000002</v>
      </c>
      <c r="BE31" s="15">
        <v>5006.1249995000007</v>
      </c>
      <c r="BF31" s="15">
        <v>5256.8893205000004</v>
      </c>
      <c r="BG31" s="15">
        <v>5507.653641500001</v>
      </c>
      <c r="BH31" s="15">
        <v>5758.4179625000006</v>
      </c>
      <c r="BI31" s="15">
        <v>6009.1822835000003</v>
      </c>
      <c r="BJ31" s="15">
        <v>6259.9466044999999</v>
      </c>
      <c r="BK31" s="15" t="s">
        <v>29</v>
      </c>
      <c r="BL31" s="15">
        <v>9889.1587124999969</v>
      </c>
      <c r="BM31" s="15">
        <v>6743.5606754999981</v>
      </c>
      <c r="BN31" s="15">
        <v>5695.0279964999945</v>
      </c>
      <c r="BO31" s="15">
        <v>4646.4953174999982</v>
      </c>
      <c r="BP31" s="15">
        <v>4207.78</v>
      </c>
      <c r="BQ31" s="15">
        <v>4207.78</v>
      </c>
      <c r="BR31" s="15">
        <v>4207.78</v>
      </c>
      <c r="BS31" s="15">
        <v>4207.78</v>
      </c>
      <c r="BT31" s="15">
        <v>4207.78</v>
      </c>
      <c r="BU31" s="15">
        <v>4207.78</v>
      </c>
      <c r="BV31" s="15">
        <v>4207.78</v>
      </c>
      <c r="BW31" s="15">
        <v>1081.78</v>
      </c>
      <c r="BX31" s="15">
        <v>1081.78</v>
      </c>
      <c r="BY31" s="15">
        <v>1081.78</v>
      </c>
      <c r="BZ31" s="15">
        <v>1081.78</v>
      </c>
      <c r="CA31" s="15">
        <v>1081.78</v>
      </c>
      <c r="CB31" s="15">
        <v>1081.78</v>
      </c>
      <c r="CC31" s="15">
        <v>1081.78</v>
      </c>
      <c r="CD31" s="15">
        <v>1081.78</v>
      </c>
      <c r="CE31" s="15">
        <v>1081.78</v>
      </c>
      <c r="CF31" s="15">
        <v>1081.78</v>
      </c>
      <c r="CG31" s="15">
        <v>1081.78</v>
      </c>
      <c r="CH31" s="2" t="s">
        <v>29</v>
      </c>
      <c r="CI31" s="2">
        <v>18487.002779999999</v>
      </c>
      <c r="CJ31" s="2">
        <v>18487.002779999999</v>
      </c>
      <c r="CK31" s="2">
        <v>18487.002779999999</v>
      </c>
      <c r="CL31" s="2">
        <v>18704.50938</v>
      </c>
      <c r="CM31" s="2">
        <v>19596.147539999998</v>
      </c>
      <c r="CN31" s="2">
        <v>20487.7857</v>
      </c>
      <c r="CO31" s="2">
        <v>21379.423859999999</v>
      </c>
      <c r="CP31" s="2">
        <v>22271.062019999998</v>
      </c>
      <c r="CQ31" s="2">
        <v>23162.70018</v>
      </c>
      <c r="CR31" s="2">
        <v>24054.338339999998</v>
      </c>
      <c r="CS31" s="2">
        <v>24945.976500000001</v>
      </c>
      <c r="CT31" s="15">
        <v>2000</v>
      </c>
      <c r="CU31" s="15">
        <v>2000</v>
      </c>
      <c r="CV31" s="15">
        <v>2000</v>
      </c>
      <c r="CW31" s="15">
        <v>2000</v>
      </c>
      <c r="CX31" s="15">
        <v>2000</v>
      </c>
      <c r="CY31" s="15">
        <v>2000</v>
      </c>
      <c r="CZ31" s="15">
        <v>2000</v>
      </c>
      <c r="DA31" s="15">
        <v>2000</v>
      </c>
      <c r="DB31" s="15">
        <v>2000</v>
      </c>
      <c r="DC31" s="15">
        <v>2000</v>
      </c>
      <c r="DD31" s="15">
        <v>2000</v>
      </c>
      <c r="DE31" s="15">
        <v>1500</v>
      </c>
      <c r="DF31" s="15">
        <v>1500</v>
      </c>
      <c r="DG31" s="15">
        <v>1500</v>
      </c>
      <c r="DH31" s="15">
        <v>1500</v>
      </c>
      <c r="DI31" s="15">
        <v>1500</v>
      </c>
      <c r="DJ31" s="15">
        <v>1500</v>
      </c>
      <c r="DK31" s="15">
        <v>1500</v>
      </c>
      <c r="DL31" s="15">
        <v>1500</v>
      </c>
      <c r="DM31" s="15">
        <v>1500</v>
      </c>
      <c r="DN31" s="15">
        <v>1500</v>
      </c>
      <c r="DO31" s="15">
        <v>1500</v>
      </c>
    </row>
    <row r="32" spans="1:119" ht="23.25" customHeight="1" x14ac:dyDescent="0.35">
      <c r="A32" s="27"/>
      <c r="B32" s="27"/>
      <c r="C32" s="27"/>
      <c r="D32" s="27"/>
      <c r="E32" s="27"/>
      <c r="F32" s="27"/>
      <c r="G32" s="27"/>
      <c r="H32" s="27"/>
      <c r="I32" s="27"/>
      <c r="J32" s="27"/>
      <c r="K32" s="27"/>
      <c r="L32" s="27"/>
      <c r="M32" s="27"/>
      <c r="N32" s="27"/>
      <c r="O32" s="27"/>
      <c r="P32" s="27"/>
      <c r="Z32" s="10" t="s">
        <v>26</v>
      </c>
      <c r="AA32" s="2">
        <v>27</v>
      </c>
      <c r="AB32" s="15">
        <v>22399.996459999998</v>
      </c>
      <c r="AC32" s="15">
        <v>22399.996459999998</v>
      </c>
      <c r="AD32" s="15">
        <v>22399.996459999998</v>
      </c>
      <c r="AE32" s="15">
        <v>22399.996459999998</v>
      </c>
      <c r="AF32" s="15">
        <v>23009.8138215</v>
      </c>
      <c r="AG32" s="15">
        <v>24058.3465005</v>
      </c>
      <c r="AH32" s="15">
        <v>25106.8791795</v>
      </c>
      <c r="AI32" s="15">
        <v>26155.411858500003</v>
      </c>
      <c r="AJ32" s="15">
        <v>27203.944537500003</v>
      </c>
      <c r="AK32" s="15">
        <v>28252.477216499999</v>
      </c>
      <c r="AL32" s="15">
        <v>29301.009895499999</v>
      </c>
      <c r="AM32" s="15" t="s">
        <v>26</v>
      </c>
      <c r="AN32" s="15">
        <v>25650.7712125</v>
      </c>
      <c r="AO32" s="15">
        <v>26403.0641755</v>
      </c>
      <c r="AP32" s="15">
        <v>26653.828496499998</v>
      </c>
      <c r="AQ32" s="15">
        <v>26904.592817500001</v>
      </c>
      <c r="AR32" s="15">
        <v>27765.174500000001</v>
      </c>
      <c r="AS32" s="15">
        <v>29064.471500000003</v>
      </c>
      <c r="AT32" s="15">
        <v>30363.768500000002</v>
      </c>
      <c r="AU32" s="15">
        <v>31663.065500000004</v>
      </c>
      <c r="AV32" s="15">
        <v>32962.362500000003</v>
      </c>
      <c r="AW32" s="15">
        <v>34261.659500000002</v>
      </c>
      <c r="AX32" s="15">
        <v>35560.9565</v>
      </c>
      <c r="AY32" s="15" t="s">
        <v>26</v>
      </c>
      <c r="AZ32" s="15">
        <v>3250.7747525000004</v>
      </c>
      <c r="BA32" s="15">
        <v>4003.0677155000003</v>
      </c>
      <c r="BB32" s="15">
        <v>4253.8320365000009</v>
      </c>
      <c r="BC32" s="15">
        <v>4504.5963575000005</v>
      </c>
      <c r="BD32" s="15">
        <v>4755.3606785000002</v>
      </c>
      <c r="BE32" s="15">
        <v>5006.1249995000007</v>
      </c>
      <c r="BF32" s="15">
        <v>5256.8893205000004</v>
      </c>
      <c r="BG32" s="15">
        <v>5507.653641500001</v>
      </c>
      <c r="BH32" s="15">
        <v>5758.4179625000006</v>
      </c>
      <c r="BI32" s="15">
        <v>6009.1822835000003</v>
      </c>
      <c r="BJ32" s="15">
        <v>6259.9466044999999</v>
      </c>
      <c r="BK32" s="15" t="s">
        <v>26</v>
      </c>
      <c r="BL32" s="15">
        <v>9889.1587124999969</v>
      </c>
      <c r="BM32" s="15">
        <v>6743.5606754999981</v>
      </c>
      <c r="BN32" s="15">
        <v>5695.0279964999945</v>
      </c>
      <c r="BO32" s="15">
        <v>4646.4953174999982</v>
      </c>
      <c r="BP32" s="15">
        <v>4207.78</v>
      </c>
      <c r="BQ32" s="15">
        <v>4207.78</v>
      </c>
      <c r="BR32" s="15">
        <v>4207.78</v>
      </c>
      <c r="BS32" s="15">
        <v>4207.78</v>
      </c>
      <c r="BT32" s="15">
        <v>4207.78</v>
      </c>
      <c r="BU32" s="15">
        <v>4207.78</v>
      </c>
      <c r="BV32" s="15">
        <v>4207.78</v>
      </c>
      <c r="BW32" s="15">
        <v>1081.78</v>
      </c>
      <c r="BX32" s="15">
        <v>1081.78</v>
      </c>
      <c r="BY32" s="15">
        <v>1081.78</v>
      </c>
      <c r="BZ32" s="15">
        <v>1081.78</v>
      </c>
      <c r="CA32" s="15">
        <v>1081.78</v>
      </c>
      <c r="CB32" s="15">
        <v>1081.78</v>
      </c>
      <c r="CC32" s="15">
        <v>1081.78</v>
      </c>
      <c r="CD32" s="15">
        <v>1081.78</v>
      </c>
      <c r="CE32" s="15">
        <v>1081.78</v>
      </c>
      <c r="CF32" s="15">
        <v>1081.78</v>
      </c>
      <c r="CG32" s="15">
        <v>1081.78</v>
      </c>
      <c r="CH32" s="2" t="s">
        <v>26</v>
      </c>
      <c r="CI32" s="2">
        <v>18487.002779999999</v>
      </c>
      <c r="CJ32" s="2">
        <v>18487.002779999999</v>
      </c>
      <c r="CK32" s="2">
        <v>18487.002779999999</v>
      </c>
      <c r="CL32" s="2">
        <v>18704.50938</v>
      </c>
      <c r="CM32" s="2">
        <v>19596.147539999998</v>
      </c>
      <c r="CN32" s="2">
        <v>20487.7857</v>
      </c>
      <c r="CO32" s="2">
        <v>21379.423859999999</v>
      </c>
      <c r="CP32" s="2">
        <v>22271.062019999998</v>
      </c>
      <c r="CQ32" s="2">
        <v>23162.70018</v>
      </c>
      <c r="CR32" s="2">
        <v>24054.338339999998</v>
      </c>
      <c r="CS32" s="2">
        <v>24945.976500000001</v>
      </c>
      <c r="CT32" s="15">
        <v>2000</v>
      </c>
      <c r="CU32" s="15">
        <v>2000</v>
      </c>
      <c r="CV32" s="15">
        <v>2000</v>
      </c>
      <c r="CW32" s="15">
        <v>2000</v>
      </c>
      <c r="CX32" s="15">
        <v>2000</v>
      </c>
      <c r="CY32" s="15">
        <v>2000</v>
      </c>
      <c r="CZ32" s="15">
        <v>2000</v>
      </c>
      <c r="DA32" s="15">
        <v>2000</v>
      </c>
      <c r="DB32" s="15">
        <v>2000</v>
      </c>
      <c r="DC32" s="15">
        <v>2000</v>
      </c>
      <c r="DD32" s="15">
        <v>2000</v>
      </c>
      <c r="DE32" s="15">
        <v>1500</v>
      </c>
      <c r="DF32" s="15">
        <v>1500</v>
      </c>
      <c r="DG32" s="15">
        <v>1500</v>
      </c>
      <c r="DH32" s="15">
        <v>1500</v>
      </c>
      <c r="DI32" s="15">
        <v>1500</v>
      </c>
      <c r="DJ32" s="15">
        <v>1500</v>
      </c>
      <c r="DK32" s="15">
        <v>1500</v>
      </c>
      <c r="DL32" s="15">
        <v>1500</v>
      </c>
      <c r="DM32" s="15">
        <v>1500</v>
      </c>
      <c r="DN32" s="15">
        <v>1500</v>
      </c>
      <c r="DO32" s="15">
        <v>1500</v>
      </c>
    </row>
    <row r="33" spans="1:119" ht="30.75" customHeight="1" x14ac:dyDescent="0.45">
      <c r="A33" s="91" t="s">
        <v>47</v>
      </c>
      <c r="B33" s="92"/>
      <c r="C33" s="92"/>
      <c r="D33" s="92"/>
      <c r="E33" s="92"/>
      <c r="F33" s="92"/>
      <c r="G33" s="92"/>
      <c r="H33" s="92"/>
      <c r="I33" s="92"/>
      <c r="J33" s="92"/>
      <c r="K33" s="92"/>
      <c r="L33" s="92"/>
      <c r="M33" s="92"/>
      <c r="N33" s="92"/>
      <c r="O33" s="92"/>
      <c r="P33" s="92"/>
      <c r="Z33" s="10" t="s">
        <v>25</v>
      </c>
      <c r="AA33" s="2">
        <v>28</v>
      </c>
      <c r="AB33" s="15">
        <v>22399.996459999998</v>
      </c>
      <c r="AC33" s="15">
        <v>22399.996459999998</v>
      </c>
      <c r="AD33" s="15">
        <v>22399.996459999998</v>
      </c>
      <c r="AE33" s="15">
        <v>22399.996459999998</v>
      </c>
      <c r="AF33" s="15">
        <v>23009.8138215</v>
      </c>
      <c r="AG33" s="15">
        <v>24058.3465005</v>
      </c>
      <c r="AH33" s="15">
        <v>25106.8791795</v>
      </c>
      <c r="AI33" s="15">
        <v>26155.411858500003</v>
      </c>
      <c r="AJ33" s="15">
        <v>27203.944537500003</v>
      </c>
      <c r="AK33" s="15">
        <v>28252.477216499999</v>
      </c>
      <c r="AL33" s="15">
        <v>29301.009895499999</v>
      </c>
      <c r="AM33" s="15" t="s">
        <v>25</v>
      </c>
      <c r="AN33" s="15">
        <v>25650.7712125</v>
      </c>
      <c r="AO33" s="15">
        <v>26403.0641755</v>
      </c>
      <c r="AP33" s="15">
        <v>26653.828496499998</v>
      </c>
      <c r="AQ33" s="15">
        <v>26904.592817500001</v>
      </c>
      <c r="AR33" s="15">
        <v>27765.174500000001</v>
      </c>
      <c r="AS33" s="15">
        <v>29064.471500000003</v>
      </c>
      <c r="AT33" s="15">
        <v>30363.768500000002</v>
      </c>
      <c r="AU33" s="15">
        <v>31663.065500000004</v>
      </c>
      <c r="AV33" s="15">
        <v>32962.362500000003</v>
      </c>
      <c r="AW33" s="15">
        <v>34261.659500000002</v>
      </c>
      <c r="AX33" s="15">
        <v>35560.9565</v>
      </c>
      <c r="AY33" s="15" t="s">
        <v>25</v>
      </c>
      <c r="AZ33" s="15">
        <v>3250.7747525000004</v>
      </c>
      <c r="BA33" s="15">
        <v>4003.0677155000003</v>
      </c>
      <c r="BB33" s="15">
        <v>4253.8320365000009</v>
      </c>
      <c r="BC33" s="15">
        <v>4504.5963575000005</v>
      </c>
      <c r="BD33" s="15">
        <v>4755.3606785000002</v>
      </c>
      <c r="BE33" s="15">
        <v>5006.1249995000007</v>
      </c>
      <c r="BF33" s="15">
        <v>5256.8893205000004</v>
      </c>
      <c r="BG33" s="15">
        <v>5507.653641500001</v>
      </c>
      <c r="BH33" s="15">
        <v>5758.4179625000006</v>
      </c>
      <c r="BI33" s="15">
        <v>6009.1822835000003</v>
      </c>
      <c r="BJ33" s="15">
        <v>6259.9466044999999</v>
      </c>
      <c r="BK33" s="15" t="s">
        <v>25</v>
      </c>
      <c r="BL33" s="15">
        <v>9889.1587124999969</v>
      </c>
      <c r="BM33" s="15">
        <v>6743.5606754999981</v>
      </c>
      <c r="BN33" s="15">
        <v>5695.0279964999945</v>
      </c>
      <c r="BO33" s="15">
        <v>4646.4953174999982</v>
      </c>
      <c r="BP33" s="15">
        <v>4207.78</v>
      </c>
      <c r="BQ33" s="15">
        <v>4207.78</v>
      </c>
      <c r="BR33" s="15">
        <v>4207.78</v>
      </c>
      <c r="BS33" s="15">
        <v>4207.78</v>
      </c>
      <c r="BT33" s="15">
        <v>4207.78</v>
      </c>
      <c r="BU33" s="15">
        <v>4207.78</v>
      </c>
      <c r="BV33" s="15">
        <v>4207.78</v>
      </c>
      <c r="BW33" s="15">
        <v>1081.78</v>
      </c>
      <c r="BX33" s="15">
        <v>1081.78</v>
      </c>
      <c r="BY33" s="15">
        <v>1081.78</v>
      </c>
      <c r="BZ33" s="15">
        <v>1081.78</v>
      </c>
      <c r="CA33" s="15">
        <v>1081.78</v>
      </c>
      <c r="CB33" s="15">
        <v>1081.78</v>
      </c>
      <c r="CC33" s="15">
        <v>1081.78</v>
      </c>
      <c r="CD33" s="15">
        <v>1081.78</v>
      </c>
      <c r="CE33" s="15">
        <v>1081.78</v>
      </c>
      <c r="CF33" s="15">
        <v>1081.78</v>
      </c>
      <c r="CG33" s="15">
        <v>1081.78</v>
      </c>
      <c r="CH33" s="2" t="s">
        <v>25</v>
      </c>
      <c r="CI33" s="2">
        <v>18487.002779999999</v>
      </c>
      <c r="CJ33" s="2">
        <v>18487.002779999999</v>
      </c>
      <c r="CK33" s="2">
        <v>18487.002779999999</v>
      </c>
      <c r="CL33" s="2">
        <v>18704.50938</v>
      </c>
      <c r="CM33" s="2">
        <v>19596.147539999998</v>
      </c>
      <c r="CN33" s="2">
        <v>20487.7857</v>
      </c>
      <c r="CO33" s="2">
        <v>21379.423859999999</v>
      </c>
      <c r="CP33" s="2">
        <v>22271.062019999998</v>
      </c>
      <c r="CQ33" s="2">
        <v>23162.70018</v>
      </c>
      <c r="CR33" s="2">
        <v>24054.338339999998</v>
      </c>
      <c r="CS33" s="2">
        <v>24945.976500000001</v>
      </c>
      <c r="CT33" s="15">
        <v>2000</v>
      </c>
      <c r="CU33" s="15">
        <v>2000</v>
      </c>
      <c r="CV33" s="15">
        <v>2000</v>
      </c>
      <c r="CW33" s="15">
        <v>2000</v>
      </c>
      <c r="CX33" s="15">
        <v>2000</v>
      </c>
      <c r="CY33" s="15">
        <v>2000</v>
      </c>
      <c r="CZ33" s="15">
        <v>2000</v>
      </c>
      <c r="DA33" s="15">
        <v>2000</v>
      </c>
      <c r="DB33" s="15">
        <v>2000</v>
      </c>
      <c r="DC33" s="15">
        <v>2000</v>
      </c>
      <c r="DD33" s="15">
        <v>2000</v>
      </c>
      <c r="DE33" s="15">
        <v>1500</v>
      </c>
      <c r="DF33" s="15">
        <v>1500</v>
      </c>
      <c r="DG33" s="15">
        <v>1500</v>
      </c>
      <c r="DH33" s="15">
        <v>1500</v>
      </c>
      <c r="DI33" s="15">
        <v>1500</v>
      </c>
      <c r="DJ33" s="15">
        <v>1500</v>
      </c>
      <c r="DK33" s="15">
        <v>1500</v>
      </c>
      <c r="DL33" s="15">
        <v>1500</v>
      </c>
      <c r="DM33" s="15">
        <v>1500</v>
      </c>
      <c r="DN33" s="15">
        <v>1500</v>
      </c>
      <c r="DO33" s="15">
        <v>1500</v>
      </c>
    </row>
    <row r="34" spans="1:119" ht="38.25" customHeight="1" x14ac:dyDescent="0.35">
      <c r="A34" s="89" t="s">
        <v>48</v>
      </c>
      <c r="B34" s="89"/>
      <c r="C34" s="89"/>
      <c r="D34" s="89"/>
      <c r="E34" s="89"/>
      <c r="F34" s="89"/>
      <c r="G34" s="89"/>
      <c r="H34" s="89"/>
      <c r="I34" s="89"/>
      <c r="J34" s="89"/>
      <c r="K34" s="89"/>
      <c r="L34" s="89"/>
      <c r="M34" s="89"/>
      <c r="N34" s="89"/>
      <c r="O34" s="89"/>
      <c r="P34" s="89"/>
      <c r="Z34" s="10" t="s">
        <v>30</v>
      </c>
      <c r="AA34" s="2">
        <v>29</v>
      </c>
      <c r="AB34" s="15">
        <v>17457.062539295152</v>
      </c>
      <c r="AC34" s="15">
        <v>17699.451400499998</v>
      </c>
      <c r="AD34" s="15">
        <v>18561.483151500001</v>
      </c>
      <c r="AE34" s="15">
        <v>19423.514902499999</v>
      </c>
      <c r="AF34" s="15">
        <v>20285.546653499998</v>
      </c>
      <c r="AG34" s="15">
        <v>21147.578404499996</v>
      </c>
      <c r="AH34" s="15">
        <v>22009.610155499995</v>
      </c>
      <c r="AI34" s="15">
        <v>22871.641906499997</v>
      </c>
      <c r="AJ34" s="15">
        <v>23733.6736575</v>
      </c>
      <c r="AK34" s="15">
        <v>24595.705408499998</v>
      </c>
      <c r="AL34" s="15">
        <v>25457.7371595</v>
      </c>
      <c r="AM34" s="15" t="s">
        <v>30</v>
      </c>
      <c r="AN34" s="15">
        <v>20150.298891795152</v>
      </c>
      <c r="AO34" s="15">
        <v>21011.171499999997</v>
      </c>
      <c r="AP34" s="15">
        <v>22079.3645</v>
      </c>
      <c r="AQ34" s="15">
        <v>23147.557499999999</v>
      </c>
      <c r="AR34" s="15">
        <v>24215.750499999998</v>
      </c>
      <c r="AS34" s="15">
        <v>25283.943499999998</v>
      </c>
      <c r="AT34" s="15">
        <v>26352.136499999997</v>
      </c>
      <c r="AU34" s="15">
        <v>27420.3295</v>
      </c>
      <c r="AV34" s="15">
        <v>28488.522499999999</v>
      </c>
      <c r="AW34" s="15">
        <v>29556.715499999998</v>
      </c>
      <c r="AX34" s="15">
        <v>30624.908500000001</v>
      </c>
      <c r="AY34" s="15" t="s">
        <v>30</v>
      </c>
      <c r="AZ34" s="15">
        <v>2693.2363525000001</v>
      </c>
      <c r="BA34" s="15">
        <v>3311.7200994999994</v>
      </c>
      <c r="BB34" s="15">
        <v>3517.8813485000001</v>
      </c>
      <c r="BC34" s="15">
        <v>3724.0425974999998</v>
      </c>
      <c r="BD34" s="15">
        <v>3930.2038464999996</v>
      </c>
      <c r="BE34" s="15">
        <v>4136.3650954999994</v>
      </c>
      <c r="BF34" s="15">
        <v>4342.5263444999991</v>
      </c>
      <c r="BG34" s="15">
        <v>4548.6875934999998</v>
      </c>
      <c r="BH34" s="15">
        <v>4754.8488424999996</v>
      </c>
      <c r="BI34" s="15">
        <v>4961.0100914999994</v>
      </c>
      <c r="BJ34" s="15">
        <v>5167.1713405</v>
      </c>
      <c r="BK34" s="15" t="s">
        <v>30</v>
      </c>
      <c r="BL34" s="15">
        <v>7277.4863917951525</v>
      </c>
      <c r="BM34" s="15">
        <v>4933.78</v>
      </c>
      <c r="BN34" s="15">
        <v>4933.78</v>
      </c>
      <c r="BO34" s="15">
        <v>4933.78</v>
      </c>
      <c r="BP34" s="15">
        <v>4933.78</v>
      </c>
      <c r="BQ34" s="15">
        <v>4933.78</v>
      </c>
      <c r="BR34" s="15">
        <v>4933.78</v>
      </c>
      <c r="BS34" s="15">
        <v>4933.78</v>
      </c>
      <c r="BT34" s="15">
        <v>4933.78</v>
      </c>
      <c r="BU34" s="15">
        <v>4933.78</v>
      </c>
      <c r="BV34" s="15">
        <v>4933.78</v>
      </c>
      <c r="BW34" s="15">
        <v>1081.78</v>
      </c>
      <c r="BX34" s="15">
        <v>1081.78</v>
      </c>
      <c r="BY34" s="15">
        <v>1081.78</v>
      </c>
      <c r="BZ34" s="15">
        <v>1081.78</v>
      </c>
      <c r="CA34" s="15">
        <v>1081.78</v>
      </c>
      <c r="CB34" s="15">
        <v>1081.78</v>
      </c>
      <c r="CC34" s="15">
        <v>1081.78</v>
      </c>
      <c r="CD34" s="15">
        <v>1081.78</v>
      </c>
      <c r="CE34" s="15">
        <v>1081.78</v>
      </c>
      <c r="CF34" s="15">
        <v>1081.78</v>
      </c>
      <c r="CG34" s="15">
        <v>1081.78</v>
      </c>
      <c r="CH34" s="2" t="s">
        <v>30</v>
      </c>
      <c r="CI34" s="2">
        <v>14715.069744285714</v>
      </c>
      <c r="CJ34" s="2">
        <v>15285.690802500003</v>
      </c>
      <c r="CK34" s="2">
        <v>16024.971397500001</v>
      </c>
      <c r="CL34" s="2">
        <v>16764.251992500002</v>
      </c>
      <c r="CM34" s="2">
        <v>17503.532587499998</v>
      </c>
      <c r="CN34" s="2">
        <v>18242.813182500002</v>
      </c>
      <c r="CO34" s="2">
        <v>18982.093777500002</v>
      </c>
      <c r="CP34" s="2">
        <v>19721.374372500002</v>
      </c>
      <c r="CQ34" s="2">
        <v>20460.654967499999</v>
      </c>
      <c r="CR34" s="2">
        <v>21199.935562499999</v>
      </c>
      <c r="CS34" s="2">
        <v>21939.216157499999</v>
      </c>
      <c r="CT34" s="15">
        <v>1455.3571428571429</v>
      </c>
      <c r="CU34" s="15">
        <v>1455.3571428571429</v>
      </c>
      <c r="CV34" s="15">
        <v>1455.3571428571429</v>
      </c>
      <c r="CW34" s="15">
        <v>1455.3571428571429</v>
      </c>
      <c r="CX34" s="15">
        <v>1455.3571428571429</v>
      </c>
      <c r="CY34" s="15">
        <v>1455.3571428571429</v>
      </c>
      <c r="CZ34" s="15">
        <v>1455.3571428571429</v>
      </c>
      <c r="DA34" s="15">
        <v>1455.3571428571429</v>
      </c>
      <c r="DB34" s="15">
        <v>1455.3571428571429</v>
      </c>
      <c r="DC34" s="15">
        <v>1455.3571428571429</v>
      </c>
      <c r="DD34" s="15">
        <v>1455.3571428571429</v>
      </c>
      <c r="DE34" s="15">
        <v>1091.5178571428571</v>
      </c>
      <c r="DF34" s="15">
        <v>1091.5178571428571</v>
      </c>
      <c r="DG34" s="15">
        <v>1091.5178571428571</v>
      </c>
      <c r="DH34" s="15">
        <v>1091.5178571428571</v>
      </c>
      <c r="DI34" s="15">
        <v>1091.5178571428571</v>
      </c>
      <c r="DJ34" s="15">
        <v>1091.5178571428571</v>
      </c>
      <c r="DK34" s="15">
        <v>1091.5178571428571</v>
      </c>
      <c r="DL34" s="15">
        <v>1091.5178571428571</v>
      </c>
      <c r="DM34" s="15">
        <v>1091.5178571428571</v>
      </c>
      <c r="DN34" s="15">
        <v>1091.5178571428571</v>
      </c>
      <c r="DO34" s="15">
        <v>1091.5178571428571</v>
      </c>
    </row>
    <row r="35" spans="1:119" ht="24" customHeight="1" x14ac:dyDescent="0.35">
      <c r="A35" s="68"/>
      <c r="B35" s="68"/>
      <c r="C35" s="68"/>
      <c r="D35" s="68"/>
      <c r="E35" s="68"/>
      <c r="F35" s="68"/>
      <c r="G35" s="68"/>
      <c r="H35" s="68"/>
      <c r="I35" s="68"/>
      <c r="J35" s="68"/>
      <c r="K35" s="68"/>
      <c r="L35" s="68"/>
      <c r="M35" s="68"/>
      <c r="N35" s="68"/>
      <c r="O35" s="68"/>
      <c r="P35" s="68"/>
      <c r="Z35" s="10" t="s">
        <v>31</v>
      </c>
      <c r="AA35" s="2">
        <v>30</v>
      </c>
      <c r="AB35" s="15">
        <v>37605.992919999997</v>
      </c>
      <c r="AC35" s="15">
        <v>37605.992919999997</v>
      </c>
      <c r="AD35" s="15">
        <v>37605.992919999997</v>
      </c>
      <c r="AE35" s="15">
        <v>37605.992919999997</v>
      </c>
      <c r="AF35" s="15">
        <v>37605.992919999997</v>
      </c>
      <c r="AG35" s="15">
        <v>37751.903927399995</v>
      </c>
      <c r="AH35" s="15">
        <v>39317.441640599995</v>
      </c>
      <c r="AI35" s="15">
        <v>40882.979353799994</v>
      </c>
      <c r="AJ35" s="15">
        <v>42448.517066999993</v>
      </c>
      <c r="AK35" s="15">
        <v>44014.0547802</v>
      </c>
      <c r="AL35" s="15">
        <v>45579.5924934</v>
      </c>
      <c r="AM35" s="15" t="s">
        <v>31</v>
      </c>
      <c r="AN35" s="15">
        <v>42518.557984999992</v>
      </c>
      <c r="AO35" s="15">
        <v>43641.7876454</v>
      </c>
      <c r="AP35" s="15">
        <v>44016.1975322</v>
      </c>
      <c r="AQ35" s="15">
        <v>44390.607419</v>
      </c>
      <c r="AR35" s="15">
        <v>44765.0173058</v>
      </c>
      <c r="AS35" s="15">
        <v>45285.338199999998</v>
      </c>
      <c r="AT35" s="15">
        <v>47225.285799999998</v>
      </c>
      <c r="AU35" s="15">
        <v>49165.233399999997</v>
      </c>
      <c r="AV35" s="15">
        <v>51105.180999999997</v>
      </c>
      <c r="AW35" s="15">
        <v>53045.128599999996</v>
      </c>
      <c r="AX35" s="15">
        <v>54985.076200000003</v>
      </c>
      <c r="AY35" s="15" t="s">
        <v>31</v>
      </c>
      <c r="AZ35" s="15">
        <v>4912.5650649999989</v>
      </c>
      <c r="BA35" s="15">
        <v>6035.7947253999992</v>
      </c>
      <c r="BB35" s="15">
        <v>6410.2046121999992</v>
      </c>
      <c r="BC35" s="15">
        <v>6784.6144989999993</v>
      </c>
      <c r="BD35" s="15">
        <v>7159.0243857999994</v>
      </c>
      <c r="BE35" s="15">
        <v>7533.4342725999995</v>
      </c>
      <c r="BF35" s="15">
        <v>7907.8441593999996</v>
      </c>
      <c r="BG35" s="15">
        <v>8282.2540461999997</v>
      </c>
      <c r="BH35" s="15">
        <v>8656.6639329999998</v>
      </c>
      <c r="BI35" s="15">
        <v>9031.0738197999981</v>
      </c>
      <c r="BJ35" s="15">
        <v>9405.4837066</v>
      </c>
      <c r="BK35" s="15" t="s">
        <v>31</v>
      </c>
      <c r="BL35" s="15">
        <v>19228.412984999995</v>
      </c>
      <c r="BM35" s="15">
        <v>14531.799845399999</v>
      </c>
      <c r="BN35" s="15">
        <v>12966.2621322</v>
      </c>
      <c r="BO35" s="15">
        <v>11400.724419</v>
      </c>
      <c r="BP35" s="15">
        <v>9835.1867058000007</v>
      </c>
      <c r="BQ35" s="15">
        <v>8415.56</v>
      </c>
      <c r="BR35" s="15">
        <v>8415.56</v>
      </c>
      <c r="BS35" s="15">
        <v>8415.56</v>
      </c>
      <c r="BT35" s="15">
        <v>8415.56</v>
      </c>
      <c r="BU35" s="15">
        <v>8415.56</v>
      </c>
      <c r="BV35" s="15">
        <v>8415.56</v>
      </c>
      <c r="BW35" s="15">
        <v>2163.56</v>
      </c>
      <c r="BX35" s="15">
        <v>2163.56</v>
      </c>
      <c r="BY35" s="15">
        <v>2163.56</v>
      </c>
      <c r="BZ35" s="15">
        <v>2163.56</v>
      </c>
      <c r="CA35" s="15">
        <v>2163.56</v>
      </c>
      <c r="CB35" s="15">
        <v>2163.56</v>
      </c>
      <c r="CC35" s="15">
        <v>2163.56</v>
      </c>
      <c r="CD35" s="15">
        <v>2163.56</v>
      </c>
      <c r="CE35" s="15">
        <v>2163.56</v>
      </c>
      <c r="CF35" s="15">
        <v>2163.56</v>
      </c>
      <c r="CG35" s="15">
        <v>2163.56</v>
      </c>
      <c r="CH35" s="2" t="s">
        <v>31</v>
      </c>
      <c r="CI35" s="2">
        <v>31427.005560000001</v>
      </c>
      <c r="CJ35" s="2">
        <v>31427.005560000001</v>
      </c>
      <c r="CK35" s="2">
        <v>31427.005560000001</v>
      </c>
      <c r="CL35" s="2">
        <v>31427.005560000001</v>
      </c>
      <c r="CM35" s="2">
        <v>31427.005560000001</v>
      </c>
      <c r="CN35" s="2">
        <v>32384.103332999999</v>
      </c>
      <c r="CO35" s="2">
        <v>33726.791547000001</v>
      </c>
      <c r="CP35" s="2">
        <v>35069.479761000002</v>
      </c>
      <c r="CQ35" s="2">
        <v>36412.167974999997</v>
      </c>
      <c r="CR35" s="2">
        <v>37754.856188999998</v>
      </c>
      <c r="CS35" s="2">
        <v>39097.544403</v>
      </c>
      <c r="CT35" s="15">
        <v>2658.835046500245</v>
      </c>
      <c r="CU35" s="15">
        <v>2658.835046500245</v>
      </c>
      <c r="CV35" s="15">
        <v>2658.835046500245</v>
      </c>
      <c r="CW35" s="15">
        <v>2658.835046500245</v>
      </c>
      <c r="CX35" s="15">
        <v>2658.835046500245</v>
      </c>
      <c r="CY35" s="15">
        <v>2658.835046500245</v>
      </c>
      <c r="CZ35" s="15">
        <v>2658.835046500245</v>
      </c>
      <c r="DA35" s="15">
        <v>2658.835046500245</v>
      </c>
      <c r="DB35" s="15">
        <v>2658.835046500245</v>
      </c>
      <c r="DC35" s="15">
        <v>2658.835046500245</v>
      </c>
      <c r="DD35" s="15">
        <v>2658.835046500245</v>
      </c>
      <c r="DE35" s="15">
        <v>1994.1262848751837</v>
      </c>
      <c r="DF35" s="15">
        <v>1994.1262848751837</v>
      </c>
      <c r="DG35" s="15">
        <v>1994.1262848751837</v>
      </c>
      <c r="DH35" s="15">
        <v>1994.1262848751837</v>
      </c>
      <c r="DI35" s="15">
        <v>1994.1262848751837</v>
      </c>
      <c r="DJ35" s="15">
        <v>1994.1262848751837</v>
      </c>
      <c r="DK35" s="15">
        <v>1994.1262848751837</v>
      </c>
      <c r="DL35" s="15">
        <v>1994.1262848751837</v>
      </c>
      <c r="DM35" s="15">
        <v>1994.1262848751837</v>
      </c>
      <c r="DN35" s="15">
        <v>1994.1262848751837</v>
      </c>
      <c r="DO35" s="15">
        <v>1994.1262848751837</v>
      </c>
    </row>
    <row r="36" spans="1:119" ht="15" customHeight="1" x14ac:dyDescent="0.35">
      <c r="A36" s="68"/>
      <c r="B36" s="68"/>
      <c r="C36" s="68"/>
      <c r="D36" s="68"/>
      <c r="E36" s="68"/>
      <c r="F36" s="68"/>
      <c r="G36" s="68"/>
      <c r="H36" s="68"/>
      <c r="I36" s="68"/>
      <c r="J36" s="68"/>
      <c r="K36" s="68"/>
      <c r="L36" s="68"/>
      <c r="M36" s="68"/>
      <c r="N36" s="68"/>
      <c r="O36" s="68"/>
      <c r="P36" s="68"/>
      <c r="Z36" s="10" t="s">
        <v>32</v>
      </c>
      <c r="AA36" s="2">
        <v>31</v>
      </c>
      <c r="AB36" s="15">
        <v>13739.158401480176</v>
      </c>
      <c r="AC36" s="15">
        <v>13739.158401480176</v>
      </c>
      <c r="AD36" s="15">
        <v>13739.158401480176</v>
      </c>
      <c r="AE36" s="15">
        <v>13799.114987789475</v>
      </c>
      <c r="AF36" s="15">
        <v>14435.211483957897</v>
      </c>
      <c r="AG36" s="15">
        <v>15071.307980126316</v>
      </c>
      <c r="AH36" s="15">
        <v>15707.404476294738</v>
      </c>
      <c r="AI36" s="15">
        <v>16343.50097246316</v>
      </c>
      <c r="AJ36" s="15">
        <v>16979.597468631582</v>
      </c>
      <c r="AK36" s="15">
        <v>17615.693964800001</v>
      </c>
      <c r="AL36" s="15">
        <v>18251.790460968423</v>
      </c>
      <c r="AM36" s="15" t="s">
        <v>32</v>
      </c>
      <c r="AN36" s="15">
        <v>15749.314105059122</v>
      </c>
      <c r="AO36" s="15">
        <v>16205.695606027544</v>
      </c>
      <c r="AP36" s="15">
        <v>16357.822773017018</v>
      </c>
      <c r="AQ36" s="15">
        <v>16569.90652631579</v>
      </c>
      <c r="AR36" s="15">
        <v>17358.130189473686</v>
      </c>
      <c r="AS36" s="15">
        <v>18146.353852631579</v>
      </c>
      <c r="AT36" s="15">
        <v>18934.577515789475</v>
      </c>
      <c r="AU36" s="15">
        <v>19722.801178947371</v>
      </c>
      <c r="AV36" s="15">
        <v>20511.024842105264</v>
      </c>
      <c r="AW36" s="15">
        <v>21299.24850526316</v>
      </c>
      <c r="AX36" s="15">
        <v>22087.472168421053</v>
      </c>
      <c r="AY36" s="15" t="s">
        <v>32</v>
      </c>
      <c r="AZ36" s="15">
        <v>2010.1557035789479</v>
      </c>
      <c r="BA36" s="15">
        <v>2466.5372045473687</v>
      </c>
      <c r="BB36" s="15">
        <v>2618.6643715368423</v>
      </c>
      <c r="BC36" s="15">
        <v>2770.7915385263159</v>
      </c>
      <c r="BD36" s="15">
        <v>2922.91870551579</v>
      </c>
      <c r="BE36" s="15">
        <v>3075.0458725052631</v>
      </c>
      <c r="BF36" s="15">
        <v>3227.1730394947372</v>
      </c>
      <c r="BG36" s="15">
        <v>3379.3002064842112</v>
      </c>
      <c r="BH36" s="15">
        <v>3531.4273734736848</v>
      </c>
      <c r="BI36" s="15">
        <v>3683.5545404631589</v>
      </c>
      <c r="BJ36" s="15">
        <v>3835.6817074526311</v>
      </c>
      <c r="BK36" s="15" t="s">
        <v>32</v>
      </c>
      <c r="BL36" s="15">
        <v>6199.4235787433317</v>
      </c>
      <c r="BM36" s="15">
        <v>4291.1340902380689</v>
      </c>
      <c r="BN36" s="15">
        <v>3655.0375940696481</v>
      </c>
      <c r="BO36" s="15">
        <v>3078.8976842105253</v>
      </c>
      <c r="BP36" s="15">
        <v>3078.8976842105253</v>
      </c>
      <c r="BQ36" s="15">
        <v>3078.8976842105253</v>
      </c>
      <c r="BR36" s="15">
        <v>3078.8976842105253</v>
      </c>
      <c r="BS36" s="15">
        <v>3078.8976842105253</v>
      </c>
      <c r="BT36" s="15">
        <v>3078.8976842105253</v>
      </c>
      <c r="BU36" s="15">
        <v>3078.8976842105253</v>
      </c>
      <c r="BV36" s="15">
        <v>3078.8976842105253</v>
      </c>
      <c r="BW36" s="15">
        <v>865.42399999999998</v>
      </c>
      <c r="BX36" s="15">
        <v>865.42399999999998</v>
      </c>
      <c r="BY36" s="15">
        <v>865.42399999999998</v>
      </c>
      <c r="BZ36" s="15">
        <v>865.42399999999998</v>
      </c>
      <c r="CA36" s="15">
        <v>865.42399999999998</v>
      </c>
      <c r="CB36" s="15">
        <v>865.42399999999998</v>
      </c>
      <c r="CC36" s="15">
        <v>865.42399999999998</v>
      </c>
      <c r="CD36" s="15">
        <v>865.42399999999998</v>
      </c>
      <c r="CE36" s="15">
        <v>865.42399999999998</v>
      </c>
      <c r="CF36" s="15">
        <v>865.42399999999998</v>
      </c>
      <c r="CG36" s="15">
        <v>865.42399999999998</v>
      </c>
      <c r="CH36" s="2" t="s">
        <v>32</v>
      </c>
      <c r="CI36" s="2">
        <v>11486.240960000001</v>
      </c>
      <c r="CJ36" s="2">
        <v>11486.240960000001</v>
      </c>
      <c r="CK36" s="2">
        <v>11486.240960000001</v>
      </c>
      <c r="CL36" s="2">
        <v>11836.01838736842</v>
      </c>
      <c r="CM36" s="2">
        <v>12381.490584421052</v>
      </c>
      <c r="CN36" s="2">
        <v>12926.962781473685</v>
      </c>
      <c r="CO36" s="2">
        <v>13472.434978526317</v>
      </c>
      <c r="CP36" s="2">
        <v>14017.907175578948</v>
      </c>
      <c r="CQ36" s="2">
        <v>14563.37937263158</v>
      </c>
      <c r="CR36" s="2">
        <v>15108.851569684213</v>
      </c>
      <c r="CS36" s="2">
        <v>15654.323766736843</v>
      </c>
      <c r="CT36" s="15">
        <v>1200</v>
      </c>
      <c r="CU36" s="15">
        <v>1200</v>
      </c>
      <c r="CV36" s="15">
        <v>1200</v>
      </c>
      <c r="CW36" s="15">
        <v>1200</v>
      </c>
      <c r="CX36" s="15">
        <v>1200</v>
      </c>
      <c r="CY36" s="15">
        <v>1200</v>
      </c>
      <c r="CZ36" s="15">
        <v>1200</v>
      </c>
      <c r="DA36" s="15">
        <v>1200</v>
      </c>
      <c r="DB36" s="15">
        <v>1200</v>
      </c>
      <c r="DC36" s="15">
        <v>1200</v>
      </c>
      <c r="DD36" s="15">
        <v>1200</v>
      </c>
      <c r="DE36" s="15">
        <v>900</v>
      </c>
      <c r="DF36" s="15">
        <v>900</v>
      </c>
      <c r="DG36" s="15">
        <v>900</v>
      </c>
      <c r="DH36" s="15">
        <v>900</v>
      </c>
      <c r="DI36" s="15">
        <v>900</v>
      </c>
      <c r="DJ36" s="15">
        <v>900</v>
      </c>
      <c r="DK36" s="15">
        <v>900</v>
      </c>
      <c r="DL36" s="15">
        <v>900</v>
      </c>
      <c r="DM36" s="15">
        <v>900</v>
      </c>
      <c r="DN36" s="15">
        <v>900</v>
      </c>
      <c r="DO36" s="15">
        <v>900</v>
      </c>
    </row>
    <row r="37" spans="1:119" ht="13.5" customHeight="1" x14ac:dyDescent="0.35">
      <c r="A37" s="68"/>
      <c r="B37" s="68"/>
      <c r="C37" s="68"/>
      <c r="D37" s="68"/>
      <c r="E37" s="68"/>
      <c r="F37" s="68"/>
      <c r="G37" s="68"/>
      <c r="H37" s="68"/>
      <c r="I37" s="68"/>
      <c r="J37" s="68"/>
      <c r="K37" s="68"/>
      <c r="L37" s="68"/>
      <c r="M37" s="68"/>
      <c r="N37" s="68"/>
      <c r="O37" s="68"/>
      <c r="P37" s="68"/>
      <c r="Z37" s="10" t="s">
        <v>33</v>
      </c>
      <c r="AA37" s="2">
        <v>32</v>
      </c>
      <c r="AB37" s="15">
        <v>27797.194336</v>
      </c>
      <c r="AC37" s="15">
        <v>27797.194336</v>
      </c>
      <c r="AD37" s="15">
        <v>27797.194336</v>
      </c>
      <c r="AE37" s="15">
        <v>27797.194336</v>
      </c>
      <c r="AF37" s="15">
        <v>28870.422967915794</v>
      </c>
      <c r="AG37" s="15">
        <v>30142.615960252631</v>
      </c>
      <c r="AH37" s="15">
        <v>31414.808952589476</v>
      </c>
      <c r="AI37" s="15">
        <v>32687.00194492632</v>
      </c>
      <c r="AJ37" s="15">
        <v>33959.194937263164</v>
      </c>
      <c r="AK37" s="15">
        <v>35231.387929600001</v>
      </c>
      <c r="AL37" s="15">
        <v>36503.580921936846</v>
      </c>
      <c r="AM37" s="15" t="s">
        <v>33</v>
      </c>
      <c r="AN37" s="15">
        <v>31817.505743157897</v>
      </c>
      <c r="AO37" s="15">
        <v>32730.268745094741</v>
      </c>
      <c r="AP37" s="15">
        <v>33034.52307907369</v>
      </c>
      <c r="AQ37" s="15">
        <v>33338.77741305263</v>
      </c>
      <c r="AR37" s="15">
        <v>34716.260378947372</v>
      </c>
      <c r="AS37" s="15">
        <v>36292.707705263158</v>
      </c>
      <c r="AT37" s="15">
        <v>37869.15503157895</v>
      </c>
      <c r="AU37" s="15">
        <v>39445.602357894742</v>
      </c>
      <c r="AV37" s="15">
        <v>41022.049684210528</v>
      </c>
      <c r="AW37" s="15">
        <v>42598.49701052632</v>
      </c>
      <c r="AX37" s="15">
        <v>44174.944336842105</v>
      </c>
      <c r="AY37" s="15" t="s">
        <v>33</v>
      </c>
      <c r="AZ37" s="15">
        <v>4020.3114071578957</v>
      </c>
      <c r="BA37" s="15">
        <v>4933.0744090947373</v>
      </c>
      <c r="BB37" s="15">
        <v>5237.3287430736846</v>
      </c>
      <c r="BC37" s="15">
        <v>5541.5830770526318</v>
      </c>
      <c r="BD37" s="15">
        <v>5845.8374110315799</v>
      </c>
      <c r="BE37" s="15">
        <v>6150.0917450105262</v>
      </c>
      <c r="BF37" s="15">
        <v>6454.3460789894743</v>
      </c>
      <c r="BG37" s="15">
        <v>6758.6004129684225</v>
      </c>
      <c r="BH37" s="15">
        <v>7062.8547469473697</v>
      </c>
      <c r="BI37" s="15">
        <v>7367.1090809263178</v>
      </c>
      <c r="BJ37" s="15">
        <v>7671.3634149052623</v>
      </c>
      <c r="BK37" s="15" t="s">
        <v>33</v>
      </c>
      <c r="BL37" s="15">
        <v>12717.724690526313</v>
      </c>
      <c r="BM37" s="15">
        <v>8901.1457135157871</v>
      </c>
      <c r="BN37" s="15">
        <v>7628.9527211789455</v>
      </c>
      <c r="BO37" s="15">
        <v>6356.7597288421011</v>
      </c>
      <c r="BP37" s="15">
        <v>6157.7953684210506</v>
      </c>
      <c r="BQ37" s="15">
        <v>6157.7953684210506</v>
      </c>
      <c r="BR37" s="15">
        <v>6157.7953684210506</v>
      </c>
      <c r="BS37" s="15">
        <v>6157.7953684210506</v>
      </c>
      <c r="BT37" s="15">
        <v>6157.7953684210506</v>
      </c>
      <c r="BU37" s="15">
        <v>6157.7953684210506</v>
      </c>
      <c r="BV37" s="15">
        <v>6157.7953684210506</v>
      </c>
      <c r="BW37" s="15">
        <v>1730.848</v>
      </c>
      <c r="BX37" s="15">
        <v>1730.848</v>
      </c>
      <c r="BY37" s="15">
        <v>1730.848</v>
      </c>
      <c r="BZ37" s="15">
        <v>1730.848</v>
      </c>
      <c r="CA37" s="15">
        <v>1730.848</v>
      </c>
      <c r="CB37" s="15">
        <v>1730.848</v>
      </c>
      <c r="CC37" s="15">
        <v>1730.848</v>
      </c>
      <c r="CD37" s="15">
        <v>1730.848</v>
      </c>
      <c r="CE37" s="15">
        <v>1730.848</v>
      </c>
      <c r="CF37" s="15">
        <v>1730.848</v>
      </c>
      <c r="CG37" s="15">
        <v>1730.848</v>
      </c>
      <c r="CH37" s="2" t="s">
        <v>33</v>
      </c>
      <c r="CI37" s="2">
        <v>22972.481920000002</v>
      </c>
      <c r="CJ37" s="2">
        <v>22972.481920000002</v>
      </c>
      <c r="CK37" s="2">
        <v>22972.481920000002</v>
      </c>
      <c r="CL37" s="2">
        <v>23672.03677473684</v>
      </c>
      <c r="CM37" s="2">
        <v>24762.981168842103</v>
      </c>
      <c r="CN37" s="2">
        <v>25853.92556294737</v>
      </c>
      <c r="CO37" s="2">
        <v>26944.869957052633</v>
      </c>
      <c r="CP37" s="2">
        <v>28035.814351157896</v>
      </c>
      <c r="CQ37" s="2">
        <v>29126.75874526316</v>
      </c>
      <c r="CR37" s="2">
        <v>30217.703139368426</v>
      </c>
      <c r="CS37" s="2">
        <v>31308.647533473686</v>
      </c>
      <c r="CT37" s="15">
        <v>2400</v>
      </c>
      <c r="CU37" s="15">
        <v>2400</v>
      </c>
      <c r="CV37" s="15">
        <v>2400</v>
      </c>
      <c r="CW37" s="15">
        <v>2400</v>
      </c>
      <c r="CX37" s="15">
        <v>2400</v>
      </c>
      <c r="CY37" s="15">
        <v>2400</v>
      </c>
      <c r="CZ37" s="15">
        <v>2400</v>
      </c>
      <c r="DA37" s="15">
        <v>2400</v>
      </c>
      <c r="DB37" s="15">
        <v>2400</v>
      </c>
      <c r="DC37" s="15">
        <v>2400</v>
      </c>
      <c r="DD37" s="15">
        <v>2400</v>
      </c>
      <c r="DE37" s="15">
        <v>1800</v>
      </c>
      <c r="DF37" s="15">
        <v>1800</v>
      </c>
      <c r="DG37" s="15">
        <v>1800</v>
      </c>
      <c r="DH37" s="15">
        <v>1800</v>
      </c>
      <c r="DI37" s="15">
        <v>1800</v>
      </c>
      <c r="DJ37" s="15">
        <v>1800</v>
      </c>
      <c r="DK37" s="15">
        <v>1800</v>
      </c>
      <c r="DL37" s="15">
        <v>1800</v>
      </c>
      <c r="DM37" s="15">
        <v>1800</v>
      </c>
      <c r="DN37" s="15">
        <v>1800</v>
      </c>
      <c r="DO37" s="15">
        <v>1800</v>
      </c>
    </row>
    <row r="38" spans="1:119" ht="15" customHeight="1" x14ac:dyDescent="0.35">
      <c r="A38" s="68"/>
      <c r="B38" s="68"/>
      <c r="C38" s="68"/>
      <c r="D38" s="68"/>
      <c r="E38" s="68"/>
      <c r="F38" s="68"/>
      <c r="G38" s="68"/>
      <c r="H38" s="68"/>
      <c r="I38" s="68"/>
      <c r="J38" s="68"/>
      <c r="K38" s="68"/>
      <c r="L38" s="68"/>
      <c r="M38" s="68"/>
      <c r="N38" s="68"/>
      <c r="O38" s="68"/>
      <c r="P38" s="68"/>
      <c r="Z38" s="10" t="s">
        <v>34</v>
      </c>
      <c r="AA38" s="2">
        <v>33</v>
      </c>
      <c r="AB38" s="15">
        <v>19290.940512863432</v>
      </c>
      <c r="AC38" s="15">
        <v>19290.940512863432</v>
      </c>
      <c r="AD38" s="15">
        <v>19290.940512863432</v>
      </c>
      <c r="AE38" s="15">
        <v>20171.30934525</v>
      </c>
      <c r="AF38" s="15">
        <v>21117.557921549997</v>
      </c>
      <c r="AG38" s="15">
        <v>22063.806497850001</v>
      </c>
      <c r="AH38" s="15">
        <v>23010.055074150001</v>
      </c>
      <c r="AI38" s="15">
        <v>23956.303650449998</v>
      </c>
      <c r="AJ38" s="15">
        <v>24902.552226750002</v>
      </c>
      <c r="AK38" s="15">
        <v>25848.800803050002</v>
      </c>
      <c r="AL38" s="15">
        <v>26795.049379350003</v>
      </c>
      <c r="AM38" s="15" t="s">
        <v>34</v>
      </c>
      <c r="AN38" s="15">
        <v>22235.940299113434</v>
      </c>
      <c r="AO38" s="15">
        <v>22914.847270213431</v>
      </c>
      <c r="AP38" s="15">
        <v>23141.149593913433</v>
      </c>
      <c r="AQ38" s="15">
        <v>24247.820749999999</v>
      </c>
      <c r="AR38" s="15">
        <v>25420.371649999997</v>
      </c>
      <c r="AS38" s="15">
        <v>26592.922549999999</v>
      </c>
      <c r="AT38" s="15">
        <v>27765.473450000001</v>
      </c>
      <c r="AU38" s="15">
        <v>28938.02435</v>
      </c>
      <c r="AV38" s="15">
        <v>30110.575250000002</v>
      </c>
      <c r="AW38" s="15">
        <v>31283.126150000004</v>
      </c>
      <c r="AX38" s="15">
        <v>32455.677050000002</v>
      </c>
      <c r="AY38" s="15" t="s">
        <v>34</v>
      </c>
      <c r="AZ38" s="15">
        <v>2944.9997862499995</v>
      </c>
      <c r="BA38" s="15">
        <v>3623.9067573499997</v>
      </c>
      <c r="BB38" s="15">
        <v>3850.2090810500003</v>
      </c>
      <c r="BC38" s="15">
        <v>4076.5114047500001</v>
      </c>
      <c r="BD38" s="15">
        <v>4302.8137284499999</v>
      </c>
      <c r="BE38" s="15">
        <v>4529.1160521499996</v>
      </c>
      <c r="BF38" s="15">
        <v>4755.4183758500003</v>
      </c>
      <c r="BG38" s="15">
        <v>4981.7206995500001</v>
      </c>
      <c r="BH38" s="15">
        <v>5208.0230232499998</v>
      </c>
      <c r="BI38" s="15">
        <v>5434.3253469500005</v>
      </c>
      <c r="BJ38" s="15">
        <v>5660.6276706500003</v>
      </c>
      <c r="BK38" s="15" t="s">
        <v>34</v>
      </c>
      <c r="BL38" s="15">
        <v>8058.6540491134319</v>
      </c>
      <c r="BM38" s="15">
        <v>5219.9083202134325</v>
      </c>
      <c r="BN38" s="15">
        <v>4273.6597439134321</v>
      </c>
      <c r="BO38" s="15">
        <v>4207.78</v>
      </c>
      <c r="BP38" s="15">
        <v>4207.78</v>
      </c>
      <c r="BQ38" s="15">
        <v>4207.78</v>
      </c>
      <c r="BR38" s="15">
        <v>4207.78</v>
      </c>
      <c r="BS38" s="15">
        <v>4207.78</v>
      </c>
      <c r="BT38" s="15">
        <v>4207.78</v>
      </c>
      <c r="BU38" s="15">
        <v>4207.78</v>
      </c>
      <c r="BV38" s="15">
        <v>4207.78</v>
      </c>
      <c r="BW38" s="15">
        <v>1081.78</v>
      </c>
      <c r="BX38" s="15">
        <v>1081.78</v>
      </c>
      <c r="BY38" s="15">
        <v>1081.78</v>
      </c>
      <c r="BZ38" s="15">
        <v>1081.78</v>
      </c>
      <c r="CA38" s="15">
        <v>1081.78</v>
      </c>
      <c r="CB38" s="15">
        <v>1081.78</v>
      </c>
      <c r="CC38" s="15">
        <v>1081.78</v>
      </c>
      <c r="CD38" s="15">
        <v>1081.78</v>
      </c>
      <c r="CE38" s="15">
        <v>1081.78</v>
      </c>
      <c r="CF38" s="15">
        <v>1081.78</v>
      </c>
      <c r="CG38" s="15">
        <v>1081.78</v>
      </c>
      <c r="CH38" s="2" t="s">
        <v>34</v>
      </c>
      <c r="CI38" s="2">
        <v>16120.057690714286</v>
      </c>
      <c r="CJ38" s="2">
        <v>16120.057690714286</v>
      </c>
      <c r="CK38" s="2">
        <v>16489.982952750001</v>
      </c>
      <c r="CL38" s="2">
        <v>17301.446066249999</v>
      </c>
      <c r="CM38" s="2">
        <v>18112.909179749997</v>
      </c>
      <c r="CN38" s="2">
        <v>18924.372293249999</v>
      </c>
      <c r="CO38" s="2">
        <v>19735.835406749997</v>
      </c>
      <c r="CP38" s="2">
        <v>20547.298520250002</v>
      </c>
      <c r="CQ38" s="2">
        <v>21358.76163375</v>
      </c>
      <c r="CR38" s="2">
        <v>22170.224747249998</v>
      </c>
      <c r="CS38" s="2">
        <v>22981.68786075</v>
      </c>
      <c r="CT38" s="15">
        <v>1713.3928571428573</v>
      </c>
      <c r="CU38" s="15">
        <v>1713.3928571428573</v>
      </c>
      <c r="CV38" s="15">
        <v>1713.3928571428573</v>
      </c>
      <c r="CW38" s="15">
        <v>1713.3928571428573</v>
      </c>
      <c r="CX38" s="15">
        <v>1713.3928571428573</v>
      </c>
      <c r="CY38" s="15">
        <v>1713.3928571428573</v>
      </c>
      <c r="CZ38" s="15">
        <v>1713.3928571428573</v>
      </c>
      <c r="DA38" s="15">
        <v>1713.3928571428573</v>
      </c>
      <c r="DB38" s="15">
        <v>1713.3928571428573</v>
      </c>
      <c r="DC38" s="15">
        <v>1713.3928571428573</v>
      </c>
      <c r="DD38" s="15">
        <v>1713.3928571428573</v>
      </c>
      <c r="DE38" s="15">
        <v>1285.0446428571427</v>
      </c>
      <c r="DF38" s="15">
        <v>1285.0446428571427</v>
      </c>
      <c r="DG38" s="15">
        <v>1285.0446428571427</v>
      </c>
      <c r="DH38" s="15">
        <v>1285.0446428571427</v>
      </c>
      <c r="DI38" s="15">
        <v>1285.0446428571427</v>
      </c>
      <c r="DJ38" s="15">
        <v>1285.0446428571427</v>
      </c>
      <c r="DK38" s="15">
        <v>1285.0446428571427</v>
      </c>
      <c r="DL38" s="15">
        <v>1285.0446428571427</v>
      </c>
      <c r="DM38" s="15">
        <v>1285.0446428571427</v>
      </c>
      <c r="DN38" s="15">
        <v>1285.0446428571427</v>
      </c>
      <c r="DO38" s="15">
        <v>1285.0446428571427</v>
      </c>
    </row>
    <row r="39" spans="1:119" ht="15" customHeight="1" x14ac:dyDescent="0.35">
      <c r="A39" s="68"/>
      <c r="B39" s="68"/>
      <c r="C39" s="68"/>
      <c r="D39" s="68"/>
      <c r="E39" s="68"/>
      <c r="F39" s="68"/>
      <c r="G39" s="68"/>
      <c r="H39" s="68"/>
      <c r="I39" s="68"/>
      <c r="J39" s="68"/>
      <c r="K39" s="68"/>
      <c r="L39" s="68"/>
      <c r="M39" s="68"/>
      <c r="N39" s="68"/>
      <c r="O39" s="68"/>
      <c r="P39" s="68"/>
      <c r="Z39" s="10" t="s">
        <v>38</v>
      </c>
      <c r="AA39" s="2">
        <v>34</v>
      </c>
      <c r="AB39" s="15">
        <v>43589.992919999997</v>
      </c>
      <c r="AC39" s="15">
        <v>43589.992919999997</v>
      </c>
      <c r="AD39" s="15">
        <v>43589.992919999997</v>
      </c>
      <c r="AE39" s="15">
        <v>43589.992919999997</v>
      </c>
      <c r="AF39" s="15">
        <v>45597.450740599998</v>
      </c>
      <c r="AG39" s="15">
        <v>47925.893812399998</v>
      </c>
      <c r="AH39" s="15">
        <v>50254.336884199998</v>
      </c>
      <c r="AI39" s="15">
        <v>52582.779955999998</v>
      </c>
      <c r="AJ39" s="15">
        <v>54911.223027799999</v>
      </c>
      <c r="AK39" s="15">
        <v>57239.666099599992</v>
      </c>
      <c r="AL39" s="15">
        <v>59568.109171399985</v>
      </c>
      <c r="AM39" s="15" t="s">
        <v>38</v>
      </c>
      <c r="AN39" s="15">
        <v>49947.9420102</v>
      </c>
      <c r="AO39" s="15">
        <v>51618.5349948</v>
      </c>
      <c r="AP39" s="15">
        <v>52175.399322999998</v>
      </c>
      <c r="AQ39" s="15">
        <v>52732.263651199995</v>
      </c>
      <c r="AR39" s="15">
        <v>55296.585799999993</v>
      </c>
      <c r="AS39" s="15">
        <v>58181.893199999999</v>
      </c>
      <c r="AT39" s="15">
        <v>61067.200599999996</v>
      </c>
      <c r="AU39" s="15">
        <v>63952.508000000002</v>
      </c>
      <c r="AV39" s="15">
        <v>66837.815400000007</v>
      </c>
      <c r="AW39" s="15">
        <v>69723.122799999997</v>
      </c>
      <c r="AX39" s="15">
        <v>72608.430199999988</v>
      </c>
      <c r="AY39" s="15" t="s">
        <v>38</v>
      </c>
      <c r="AZ39" s="15">
        <v>6357.9490901999998</v>
      </c>
      <c r="BA39" s="15">
        <v>8028.5420747999997</v>
      </c>
      <c r="BB39" s="15">
        <v>8585.4064030000009</v>
      </c>
      <c r="BC39" s="15">
        <v>9142.2707311999984</v>
      </c>
      <c r="BD39" s="15">
        <v>9699.1350593999978</v>
      </c>
      <c r="BE39" s="15">
        <v>10255.999387599999</v>
      </c>
      <c r="BF39" s="15">
        <v>10812.863715799998</v>
      </c>
      <c r="BG39" s="15">
        <v>11369.728043999999</v>
      </c>
      <c r="BH39" s="15">
        <v>11926.592372199999</v>
      </c>
      <c r="BI39" s="15">
        <v>12483.4567004</v>
      </c>
      <c r="BJ39" s="15">
        <v>13040.321028599998</v>
      </c>
      <c r="BK39" s="15" t="s">
        <v>38</v>
      </c>
      <c r="BL39" s="15">
        <v>19168.760610199999</v>
      </c>
      <c r="BM39" s="15">
        <v>12183.4313948</v>
      </c>
      <c r="BN39" s="15">
        <v>9854.9883229999923</v>
      </c>
      <c r="BO39" s="15">
        <v>7526.5452511999993</v>
      </c>
      <c r="BP39" s="15">
        <v>7205.5599999999995</v>
      </c>
      <c r="BQ39" s="15">
        <v>7205.5599999999995</v>
      </c>
      <c r="BR39" s="15">
        <v>7205.5599999999995</v>
      </c>
      <c r="BS39" s="15">
        <v>7205.5599999999995</v>
      </c>
      <c r="BT39" s="15">
        <v>7205.5599999999995</v>
      </c>
      <c r="BU39" s="15">
        <v>7205.5599999999995</v>
      </c>
      <c r="BV39" s="15">
        <v>7205.5599999999995</v>
      </c>
      <c r="BW39" s="15">
        <v>2163.56</v>
      </c>
      <c r="BX39" s="15">
        <v>2163.56</v>
      </c>
      <c r="BY39" s="15">
        <v>2163.56</v>
      </c>
      <c r="BZ39" s="15">
        <v>2163.56</v>
      </c>
      <c r="CA39" s="15">
        <v>2163.56</v>
      </c>
      <c r="CB39" s="15">
        <v>2163.56</v>
      </c>
      <c r="CC39" s="15">
        <v>2163.56</v>
      </c>
      <c r="CD39" s="15">
        <v>2163.56</v>
      </c>
      <c r="CE39" s="15">
        <v>2163.56</v>
      </c>
      <c r="CF39" s="15">
        <v>2163.56</v>
      </c>
      <c r="CG39" s="15">
        <v>2163.56</v>
      </c>
      <c r="CH39" s="2" t="s">
        <v>38</v>
      </c>
      <c r="CI39" s="2">
        <v>36974.005559999998</v>
      </c>
      <c r="CJ39" s="2">
        <v>36974.005559999998</v>
      </c>
      <c r="CK39" s="2">
        <v>36974.005559999998</v>
      </c>
      <c r="CL39" s="2">
        <v>38146.913735999995</v>
      </c>
      <c r="CM39" s="2">
        <v>40143.490646999991</v>
      </c>
      <c r="CN39" s="2">
        <v>42140.067558000002</v>
      </c>
      <c r="CO39" s="2">
        <v>44136.644468999999</v>
      </c>
      <c r="CP39" s="2">
        <v>46133.221379999995</v>
      </c>
      <c r="CQ39" s="2">
        <v>48129.798290999999</v>
      </c>
      <c r="CR39" s="2">
        <v>50126.375202000003</v>
      </c>
      <c r="CS39" s="2">
        <v>52122.952112999999</v>
      </c>
      <c r="CT39" s="15">
        <v>4000</v>
      </c>
      <c r="CU39" s="15">
        <v>4000</v>
      </c>
      <c r="CV39" s="15">
        <v>4000</v>
      </c>
      <c r="CW39" s="15">
        <v>4000</v>
      </c>
      <c r="CX39" s="15">
        <v>4000</v>
      </c>
      <c r="CY39" s="15">
        <v>4000</v>
      </c>
      <c r="CZ39" s="15">
        <v>4000</v>
      </c>
      <c r="DA39" s="15">
        <v>4000</v>
      </c>
      <c r="DB39" s="15">
        <v>4000</v>
      </c>
      <c r="DC39" s="15">
        <v>4000</v>
      </c>
      <c r="DD39" s="15">
        <v>4000</v>
      </c>
      <c r="DE39" s="15">
        <v>3000</v>
      </c>
      <c r="DF39" s="15">
        <v>3000</v>
      </c>
      <c r="DG39" s="15">
        <v>3000</v>
      </c>
      <c r="DH39" s="15">
        <v>3000</v>
      </c>
      <c r="DI39" s="15">
        <v>3000</v>
      </c>
      <c r="DJ39" s="15">
        <v>3000</v>
      </c>
      <c r="DK39" s="15">
        <v>3000</v>
      </c>
      <c r="DL39" s="15">
        <v>3000</v>
      </c>
      <c r="DM39" s="15">
        <v>3000</v>
      </c>
      <c r="DN39" s="15">
        <v>3000</v>
      </c>
      <c r="DO39" s="15">
        <v>3000</v>
      </c>
    </row>
    <row r="40" spans="1:119" ht="15" hidden="1" customHeight="1" x14ac:dyDescent="0.45">
      <c r="A40" s="23"/>
      <c r="B40" s="23"/>
      <c r="C40" s="23"/>
      <c r="D40" s="23"/>
      <c r="E40" s="23"/>
      <c r="F40" s="23"/>
      <c r="G40" s="23"/>
      <c r="H40" s="23"/>
      <c r="I40" s="23"/>
      <c r="J40" s="23"/>
      <c r="K40" s="23"/>
      <c r="L40" s="23"/>
      <c r="M40" s="23"/>
      <c r="N40" s="23"/>
      <c r="O40" s="23"/>
      <c r="P40" s="23"/>
      <c r="Z40" s="10" t="s">
        <v>39</v>
      </c>
      <c r="AA40" s="2">
        <v>35</v>
      </c>
      <c r="AB40" s="15">
        <v>43589.992919999997</v>
      </c>
      <c r="AC40" s="15">
        <v>43589.992919999997</v>
      </c>
      <c r="AD40" s="15">
        <v>43589.992919999997</v>
      </c>
      <c r="AE40" s="15">
        <v>43589.992919999997</v>
      </c>
      <c r="AF40" s="15">
        <v>45597.450740599998</v>
      </c>
      <c r="AG40" s="15">
        <v>47925.893812399998</v>
      </c>
      <c r="AH40" s="15">
        <v>50254.336884199998</v>
      </c>
      <c r="AI40" s="15">
        <v>52582.779955999998</v>
      </c>
      <c r="AJ40" s="15">
        <v>54911.223027799999</v>
      </c>
      <c r="AK40" s="15">
        <v>57239.666099599992</v>
      </c>
      <c r="AL40" s="15">
        <v>59568.109171399985</v>
      </c>
      <c r="AM40" s="15" t="s">
        <v>39</v>
      </c>
      <c r="AN40" s="15">
        <v>49947.9420102</v>
      </c>
      <c r="AO40" s="15">
        <v>51618.5349948</v>
      </c>
      <c r="AP40" s="15">
        <v>52175.399322999998</v>
      </c>
      <c r="AQ40" s="15">
        <v>52732.263651199995</v>
      </c>
      <c r="AR40" s="15">
        <v>55296.585799999993</v>
      </c>
      <c r="AS40" s="15">
        <v>58181.893199999999</v>
      </c>
      <c r="AT40" s="15">
        <v>61067.200599999996</v>
      </c>
      <c r="AU40" s="15">
        <v>63952.508000000002</v>
      </c>
      <c r="AV40" s="15">
        <v>66837.815400000007</v>
      </c>
      <c r="AW40" s="15">
        <v>69723.122799999997</v>
      </c>
      <c r="AX40" s="15">
        <v>72608.430199999988</v>
      </c>
      <c r="AY40" s="15" t="s">
        <v>39</v>
      </c>
      <c r="AZ40" s="15">
        <v>6357.9490901999998</v>
      </c>
      <c r="BA40" s="15">
        <v>8028.5420747999997</v>
      </c>
      <c r="BB40" s="15">
        <v>8585.4064030000009</v>
      </c>
      <c r="BC40" s="15">
        <v>9142.2707311999984</v>
      </c>
      <c r="BD40" s="15">
        <v>9699.1350593999978</v>
      </c>
      <c r="BE40" s="15">
        <v>10255.999387599999</v>
      </c>
      <c r="BF40" s="15">
        <v>10812.863715799998</v>
      </c>
      <c r="BG40" s="15">
        <v>11369.728043999999</v>
      </c>
      <c r="BH40" s="15">
        <v>11926.592372199999</v>
      </c>
      <c r="BI40" s="15">
        <v>12483.4567004</v>
      </c>
      <c r="BJ40" s="15">
        <v>13040.321028599998</v>
      </c>
      <c r="BK40" s="15" t="s">
        <v>39</v>
      </c>
      <c r="BL40" s="15">
        <v>19168.760610199999</v>
      </c>
      <c r="BM40" s="15">
        <v>12183.4313948</v>
      </c>
      <c r="BN40" s="15">
        <v>9854.9883229999923</v>
      </c>
      <c r="BO40" s="15">
        <v>7526.5452511999993</v>
      </c>
      <c r="BP40" s="15">
        <v>7205.5599999999995</v>
      </c>
      <c r="BQ40" s="15">
        <v>7205.5599999999995</v>
      </c>
      <c r="BR40" s="15">
        <v>7205.5599999999995</v>
      </c>
      <c r="BS40" s="15">
        <v>7205.5599999999995</v>
      </c>
      <c r="BT40" s="15">
        <v>7205.5599999999995</v>
      </c>
      <c r="BU40" s="15">
        <v>7205.5599999999995</v>
      </c>
      <c r="BV40" s="15">
        <v>7205.5599999999995</v>
      </c>
      <c r="BW40" s="15">
        <v>2163.56</v>
      </c>
      <c r="BX40" s="15">
        <v>2163.56</v>
      </c>
      <c r="BY40" s="15">
        <v>2163.56</v>
      </c>
      <c r="BZ40" s="15">
        <v>2163.56</v>
      </c>
      <c r="CA40" s="15">
        <v>2163.56</v>
      </c>
      <c r="CB40" s="15">
        <v>2163.56</v>
      </c>
      <c r="CC40" s="15">
        <v>2163.56</v>
      </c>
      <c r="CD40" s="15">
        <v>2163.56</v>
      </c>
      <c r="CE40" s="15">
        <v>2163.56</v>
      </c>
      <c r="CF40" s="15">
        <v>2163.56</v>
      </c>
      <c r="CG40" s="15">
        <v>2163.56</v>
      </c>
      <c r="CH40" s="2" t="s">
        <v>39</v>
      </c>
      <c r="CI40" s="2">
        <v>36974.005559999998</v>
      </c>
      <c r="CJ40" s="2">
        <v>36974.005559999998</v>
      </c>
      <c r="CK40" s="2">
        <v>36974.005559999998</v>
      </c>
      <c r="CL40" s="2">
        <v>38146.913735999995</v>
      </c>
      <c r="CM40" s="2">
        <v>40143.490646999991</v>
      </c>
      <c r="CN40" s="2">
        <v>42140.067558000002</v>
      </c>
      <c r="CO40" s="2">
        <v>44136.644468999999</v>
      </c>
      <c r="CP40" s="2">
        <v>46133.221379999995</v>
      </c>
      <c r="CQ40" s="2">
        <v>48129.798290999999</v>
      </c>
      <c r="CR40" s="2">
        <v>50126.375202000003</v>
      </c>
      <c r="CS40" s="2">
        <v>52122.952112999999</v>
      </c>
      <c r="CT40" s="15">
        <v>4000</v>
      </c>
      <c r="CU40" s="15">
        <v>4000</v>
      </c>
      <c r="CV40" s="15">
        <v>4000</v>
      </c>
      <c r="CW40" s="15">
        <v>4000</v>
      </c>
      <c r="CX40" s="15">
        <v>4000</v>
      </c>
      <c r="CY40" s="15">
        <v>4000</v>
      </c>
      <c r="CZ40" s="15">
        <v>4000</v>
      </c>
      <c r="DA40" s="15">
        <v>4000</v>
      </c>
      <c r="DB40" s="15">
        <v>4000</v>
      </c>
      <c r="DC40" s="15">
        <v>4000</v>
      </c>
      <c r="DD40" s="15">
        <v>4000</v>
      </c>
      <c r="DE40" s="15">
        <v>3000</v>
      </c>
      <c r="DF40" s="15">
        <v>3000</v>
      </c>
      <c r="DG40" s="15">
        <v>3000</v>
      </c>
      <c r="DH40" s="15">
        <v>3000</v>
      </c>
      <c r="DI40" s="15">
        <v>3000</v>
      </c>
      <c r="DJ40" s="15">
        <v>3000</v>
      </c>
      <c r="DK40" s="15">
        <v>3000</v>
      </c>
      <c r="DL40" s="15">
        <v>3000</v>
      </c>
      <c r="DM40" s="15">
        <v>3000</v>
      </c>
      <c r="DN40" s="15">
        <v>3000</v>
      </c>
      <c r="DO40" s="15">
        <v>3000</v>
      </c>
    </row>
    <row r="41" spans="1:119" ht="15" hidden="1" customHeight="1" x14ac:dyDescent="0.45">
      <c r="A41" s="23"/>
      <c r="B41" s="23"/>
      <c r="C41" s="23"/>
      <c r="D41" s="23"/>
      <c r="E41" s="23"/>
      <c r="F41" s="23"/>
      <c r="G41" s="23"/>
      <c r="H41" s="23"/>
      <c r="I41" s="23"/>
      <c r="J41" s="23"/>
      <c r="K41" s="23"/>
      <c r="L41" s="23"/>
      <c r="M41" s="23"/>
      <c r="N41" s="23"/>
      <c r="O41" s="23"/>
      <c r="P41" s="23"/>
      <c r="Z41" s="10" t="s">
        <v>35</v>
      </c>
      <c r="AA41" s="2">
        <v>36</v>
      </c>
      <c r="AB41" s="15">
        <v>22399.996459999998</v>
      </c>
      <c r="AC41" s="15">
        <v>22399.996459999998</v>
      </c>
      <c r="AD41" s="15">
        <v>22399.996459999998</v>
      </c>
      <c r="AE41" s="15">
        <v>22399.996459999998</v>
      </c>
      <c r="AF41" s="15">
        <v>23141.167032599998</v>
      </c>
      <c r="AG41" s="15">
        <v>24289.9439604</v>
      </c>
      <c r="AH41" s="15">
        <v>25438.720888199998</v>
      </c>
      <c r="AI41" s="15">
        <v>26587.497815999999</v>
      </c>
      <c r="AJ41" s="15">
        <v>27736.274743800001</v>
      </c>
      <c r="AK41" s="15">
        <v>28885.051671599998</v>
      </c>
      <c r="AL41" s="15">
        <v>30033.828599399996</v>
      </c>
      <c r="AM41" s="15" t="s">
        <v>35</v>
      </c>
      <c r="AN41" s="15">
        <v>25538.3403942</v>
      </c>
      <c r="AO41" s="15">
        <v>26362.5558108</v>
      </c>
      <c r="AP41" s="15">
        <v>26637.294282999999</v>
      </c>
      <c r="AQ41" s="15">
        <v>26912.032755199998</v>
      </c>
      <c r="AR41" s="15">
        <v>27927.941799999997</v>
      </c>
      <c r="AS41" s="15">
        <v>29351.457200000001</v>
      </c>
      <c r="AT41" s="15">
        <v>30774.972599999997</v>
      </c>
      <c r="AU41" s="15">
        <v>32198.488000000001</v>
      </c>
      <c r="AV41" s="15">
        <v>33622.003400000001</v>
      </c>
      <c r="AW41" s="15">
        <v>35045.518799999998</v>
      </c>
      <c r="AX41" s="15">
        <v>36469.034199999995</v>
      </c>
      <c r="AY41" s="15" t="s">
        <v>35</v>
      </c>
      <c r="AZ41" s="15">
        <v>3138.3439342000001</v>
      </c>
      <c r="BA41" s="15">
        <v>3962.5593508000002</v>
      </c>
      <c r="BB41" s="15">
        <v>4237.2978229999999</v>
      </c>
      <c r="BC41" s="15">
        <v>4512.0362951999996</v>
      </c>
      <c r="BD41" s="15">
        <v>4786.7747673999993</v>
      </c>
      <c r="BE41" s="15">
        <v>5061.5132395999999</v>
      </c>
      <c r="BF41" s="15">
        <v>5336.2517117999996</v>
      </c>
      <c r="BG41" s="15">
        <v>5610.9901840000002</v>
      </c>
      <c r="BH41" s="15">
        <v>5885.7286561999999</v>
      </c>
      <c r="BI41" s="15">
        <v>6160.4671283999996</v>
      </c>
      <c r="BJ41" s="15">
        <v>6435.2056005999984</v>
      </c>
      <c r="BK41" s="15" t="s">
        <v>35</v>
      </c>
      <c r="BL41" s="15">
        <v>10359.2709942</v>
      </c>
      <c r="BM41" s="15">
        <v>6912.9402108000004</v>
      </c>
      <c r="BN41" s="15">
        <v>5764.163282999999</v>
      </c>
      <c r="BO41" s="15">
        <v>4615.3863551999975</v>
      </c>
      <c r="BP41" s="15">
        <v>4207.78</v>
      </c>
      <c r="BQ41" s="15">
        <v>4207.78</v>
      </c>
      <c r="BR41" s="15">
        <v>4207.78</v>
      </c>
      <c r="BS41" s="15">
        <v>4207.78</v>
      </c>
      <c r="BT41" s="15">
        <v>4207.78</v>
      </c>
      <c r="BU41" s="15">
        <v>4207.78</v>
      </c>
      <c r="BV41" s="15">
        <v>4207.78</v>
      </c>
      <c r="BW41" s="15">
        <v>1081.78</v>
      </c>
      <c r="BX41" s="15">
        <v>1081.78</v>
      </c>
      <c r="BY41" s="15">
        <v>1081.78</v>
      </c>
      <c r="BZ41" s="15">
        <v>1081.78</v>
      </c>
      <c r="CA41" s="15">
        <v>1081.78</v>
      </c>
      <c r="CB41" s="15">
        <v>1081.78</v>
      </c>
      <c r="CC41" s="15">
        <v>1081.78</v>
      </c>
      <c r="CD41" s="15">
        <v>1081.78</v>
      </c>
      <c r="CE41" s="15">
        <v>1081.78</v>
      </c>
      <c r="CF41" s="15">
        <v>1081.78</v>
      </c>
      <c r="CG41" s="15">
        <v>1081.78</v>
      </c>
      <c r="CH41" s="2" t="s">
        <v>35</v>
      </c>
      <c r="CI41" s="2">
        <v>18487.002779999999</v>
      </c>
      <c r="CJ41" s="2">
        <v>18487.002779999999</v>
      </c>
      <c r="CK41" s="2">
        <v>18487.002779999999</v>
      </c>
      <c r="CL41" s="2">
        <v>18861.654876000001</v>
      </c>
      <c r="CM41" s="2">
        <v>19846.705706999997</v>
      </c>
      <c r="CN41" s="2">
        <v>20831.756538000001</v>
      </c>
      <c r="CO41" s="2">
        <v>21816.807368999998</v>
      </c>
      <c r="CP41" s="2">
        <v>22801.858200000002</v>
      </c>
      <c r="CQ41" s="2">
        <v>23786.909030999999</v>
      </c>
      <c r="CR41" s="2">
        <v>24771.959862</v>
      </c>
      <c r="CS41" s="2">
        <v>25757.010693</v>
      </c>
      <c r="CT41" s="15">
        <v>2000</v>
      </c>
      <c r="CU41" s="15">
        <v>2000</v>
      </c>
      <c r="CV41" s="15">
        <v>2000</v>
      </c>
      <c r="CW41" s="15">
        <v>2000</v>
      </c>
      <c r="CX41" s="15">
        <v>2000</v>
      </c>
      <c r="CY41" s="15">
        <v>2000</v>
      </c>
      <c r="CZ41" s="15">
        <v>2000</v>
      </c>
      <c r="DA41" s="15">
        <v>2000</v>
      </c>
      <c r="DB41" s="15">
        <v>2000</v>
      </c>
      <c r="DC41" s="15">
        <v>2000</v>
      </c>
      <c r="DD41" s="15">
        <v>2000</v>
      </c>
      <c r="DE41" s="15">
        <v>1500</v>
      </c>
      <c r="DF41" s="15">
        <v>1500</v>
      </c>
      <c r="DG41" s="15">
        <v>1500</v>
      </c>
      <c r="DH41" s="15">
        <v>1500</v>
      </c>
      <c r="DI41" s="15">
        <v>1500</v>
      </c>
      <c r="DJ41" s="15">
        <v>1500</v>
      </c>
      <c r="DK41" s="15">
        <v>1500</v>
      </c>
      <c r="DL41" s="15">
        <v>1500</v>
      </c>
      <c r="DM41" s="15">
        <v>1500</v>
      </c>
      <c r="DN41" s="15">
        <v>1500</v>
      </c>
      <c r="DO41" s="15">
        <v>1500</v>
      </c>
    </row>
    <row r="42" spans="1:119" ht="15" hidden="1" customHeight="1" x14ac:dyDescent="0.35">
      <c r="Z42" s="10" t="s">
        <v>36</v>
      </c>
      <c r="AA42" s="2">
        <v>37</v>
      </c>
      <c r="AB42" s="15">
        <v>43589.992919999997</v>
      </c>
      <c r="AC42" s="15">
        <v>43589.992919999997</v>
      </c>
      <c r="AD42" s="15">
        <v>43589.992919999997</v>
      </c>
      <c r="AE42" s="15">
        <v>43589.992919999997</v>
      </c>
      <c r="AF42" s="15">
        <v>43589.992919999997</v>
      </c>
      <c r="AG42" s="15">
        <v>44694.765234799997</v>
      </c>
      <c r="AH42" s="15">
        <v>46843.701163400001</v>
      </c>
      <c r="AI42" s="15">
        <v>48992.637091999997</v>
      </c>
      <c r="AJ42" s="15">
        <v>51141.573020599993</v>
      </c>
      <c r="AK42" s="15">
        <v>53290.508949199997</v>
      </c>
      <c r="AL42" s="15">
        <v>55439.444877800001</v>
      </c>
      <c r="AM42" s="15" t="s">
        <v>36</v>
      </c>
      <c r="AN42" s="15">
        <v>49475.7069854</v>
      </c>
      <c r="AO42" s="15">
        <v>51017.508599599998</v>
      </c>
      <c r="AP42" s="15">
        <v>51531.442470999995</v>
      </c>
      <c r="AQ42" s="15">
        <v>52045.376342399999</v>
      </c>
      <c r="AR42" s="15">
        <v>52559.310213799996</v>
      </c>
      <c r="AS42" s="15">
        <v>54178.0164</v>
      </c>
      <c r="AT42" s="15">
        <v>56840.886200000001</v>
      </c>
      <c r="AU42" s="15">
        <v>59503.756000000001</v>
      </c>
      <c r="AV42" s="15">
        <v>62166.625799999994</v>
      </c>
      <c r="AW42" s="15">
        <v>64829.495599999995</v>
      </c>
      <c r="AX42" s="15">
        <v>67492.36540000001</v>
      </c>
      <c r="AY42" s="15" t="s">
        <v>36</v>
      </c>
      <c r="AZ42" s="15">
        <v>5885.7140653999995</v>
      </c>
      <c r="BA42" s="15">
        <v>7427.5156795999992</v>
      </c>
      <c r="BB42" s="15">
        <v>7941.4495509999997</v>
      </c>
      <c r="BC42" s="15">
        <v>8455.3834224000002</v>
      </c>
      <c r="BD42" s="15">
        <v>8969.3172937999989</v>
      </c>
      <c r="BE42" s="15">
        <v>9483.2511651999994</v>
      </c>
      <c r="BF42" s="15">
        <v>9997.1850365999999</v>
      </c>
      <c r="BG42" s="15">
        <v>10511.118908</v>
      </c>
      <c r="BH42" s="15">
        <v>11025.052779399999</v>
      </c>
      <c r="BI42" s="15">
        <v>11538.986650799998</v>
      </c>
      <c r="BJ42" s="15">
        <v>12052.9205222</v>
      </c>
      <c r="BK42" s="15" t="s">
        <v>36</v>
      </c>
      <c r="BL42" s="15">
        <v>21143.3391854</v>
      </c>
      <c r="BM42" s="15">
        <v>14696.531399599999</v>
      </c>
      <c r="BN42" s="15">
        <v>12547.595470999995</v>
      </c>
      <c r="BO42" s="15">
        <v>10398.659542399999</v>
      </c>
      <c r="BP42" s="15">
        <v>8249.7236138000026</v>
      </c>
      <c r="BQ42" s="15">
        <v>7205.5599999999995</v>
      </c>
      <c r="BR42" s="15">
        <v>7205.5599999999995</v>
      </c>
      <c r="BS42" s="15">
        <v>7205.5599999999995</v>
      </c>
      <c r="BT42" s="15">
        <v>7205.5599999999995</v>
      </c>
      <c r="BU42" s="15">
        <v>7205.5599999999995</v>
      </c>
      <c r="BV42" s="15">
        <v>7205.5599999999995</v>
      </c>
      <c r="BW42" s="15">
        <v>2163.56</v>
      </c>
      <c r="BX42" s="15">
        <v>2163.56</v>
      </c>
      <c r="BY42" s="15">
        <v>2163.56</v>
      </c>
      <c r="BZ42" s="15">
        <v>2163.56</v>
      </c>
      <c r="CA42" s="15">
        <v>2163.56</v>
      </c>
      <c r="CB42" s="15">
        <v>2163.56</v>
      </c>
      <c r="CC42" s="15">
        <v>2163.56</v>
      </c>
      <c r="CD42" s="15">
        <v>2163.56</v>
      </c>
      <c r="CE42" s="15">
        <v>2163.56</v>
      </c>
      <c r="CF42" s="15">
        <v>2163.56</v>
      </c>
      <c r="CG42" s="15">
        <v>2163.56</v>
      </c>
      <c r="CH42" s="2" t="s">
        <v>36</v>
      </c>
      <c r="CI42" s="2">
        <v>36974.005559999998</v>
      </c>
      <c r="CJ42" s="2">
        <v>36974.005559999998</v>
      </c>
      <c r="CK42" s="2">
        <v>36974.005559999998</v>
      </c>
      <c r="CL42" s="2">
        <v>36974.005559999998</v>
      </c>
      <c r="CM42" s="2">
        <v>37527.935858999997</v>
      </c>
      <c r="CN42" s="2">
        <v>39370.656606000004</v>
      </c>
      <c r="CO42" s="2">
        <v>41213.377352999996</v>
      </c>
      <c r="CP42" s="2">
        <v>43056.098099999996</v>
      </c>
      <c r="CQ42" s="2">
        <v>44898.818847000002</v>
      </c>
      <c r="CR42" s="2">
        <v>46741.539594000002</v>
      </c>
      <c r="CS42" s="2">
        <v>48584.260340999994</v>
      </c>
      <c r="CT42" s="15">
        <v>4000</v>
      </c>
      <c r="CU42" s="15">
        <v>4000</v>
      </c>
      <c r="CV42" s="15">
        <v>4000</v>
      </c>
      <c r="CW42" s="15">
        <v>4000</v>
      </c>
      <c r="CX42" s="15">
        <v>4000</v>
      </c>
      <c r="CY42" s="15">
        <v>4000</v>
      </c>
      <c r="CZ42" s="15">
        <v>4000</v>
      </c>
      <c r="DA42" s="15">
        <v>4000</v>
      </c>
      <c r="DB42" s="15">
        <v>4000</v>
      </c>
      <c r="DC42" s="15">
        <v>4000</v>
      </c>
      <c r="DD42" s="15">
        <v>4000</v>
      </c>
      <c r="DE42" s="15">
        <v>3000</v>
      </c>
      <c r="DF42" s="15">
        <v>3000</v>
      </c>
      <c r="DG42" s="15">
        <v>3000</v>
      </c>
      <c r="DH42" s="15">
        <v>3000</v>
      </c>
      <c r="DI42" s="15">
        <v>3000</v>
      </c>
      <c r="DJ42" s="15">
        <v>3000</v>
      </c>
      <c r="DK42" s="15">
        <v>3000</v>
      </c>
      <c r="DL42" s="15">
        <v>3000</v>
      </c>
      <c r="DM42" s="15">
        <v>3000</v>
      </c>
      <c r="DN42" s="15">
        <v>3000</v>
      </c>
      <c r="DO42" s="15">
        <v>3000</v>
      </c>
    </row>
    <row r="43" spans="1:119" ht="15" hidden="1" customHeight="1" x14ac:dyDescent="0.35">
      <c r="Z43" s="10" t="s">
        <v>37</v>
      </c>
      <c r="AA43" s="2">
        <v>38</v>
      </c>
      <c r="AB43" s="15">
        <v>22399.996459999998</v>
      </c>
      <c r="AC43" s="15">
        <v>22399.996459999998</v>
      </c>
      <c r="AD43" s="15">
        <v>22399.996459999998</v>
      </c>
      <c r="AE43" s="15">
        <v>22399.996459999998</v>
      </c>
      <c r="AF43" s="15">
        <v>23141.167032599998</v>
      </c>
      <c r="AG43" s="15">
        <v>24289.9439604</v>
      </c>
      <c r="AH43" s="15">
        <v>25438.720888199998</v>
      </c>
      <c r="AI43" s="15">
        <v>26587.497815999999</v>
      </c>
      <c r="AJ43" s="15">
        <v>27736.274743800001</v>
      </c>
      <c r="AK43" s="15">
        <v>28885.051671599998</v>
      </c>
      <c r="AL43" s="15">
        <v>30033.828599399996</v>
      </c>
      <c r="AM43" s="15" t="s">
        <v>37</v>
      </c>
      <c r="AN43" s="15">
        <v>25538.3403942</v>
      </c>
      <c r="AO43" s="15">
        <v>26362.5558108</v>
      </c>
      <c r="AP43" s="15">
        <v>26637.294282999999</v>
      </c>
      <c r="AQ43" s="15">
        <v>26912.032755199998</v>
      </c>
      <c r="AR43" s="15">
        <v>27927.941799999997</v>
      </c>
      <c r="AS43" s="15">
        <v>29351.457200000001</v>
      </c>
      <c r="AT43" s="15">
        <v>30774.972599999997</v>
      </c>
      <c r="AU43" s="15">
        <v>32198.488000000001</v>
      </c>
      <c r="AV43" s="15">
        <v>33622.003400000001</v>
      </c>
      <c r="AW43" s="15">
        <v>35045.518799999998</v>
      </c>
      <c r="AX43" s="15">
        <v>36469.034199999995</v>
      </c>
      <c r="AY43" s="15" t="s">
        <v>37</v>
      </c>
      <c r="AZ43" s="15">
        <v>3138.3439342000001</v>
      </c>
      <c r="BA43" s="15">
        <v>3962.5593508000002</v>
      </c>
      <c r="BB43" s="15">
        <v>4237.2978229999999</v>
      </c>
      <c r="BC43" s="15">
        <v>4512.0362951999996</v>
      </c>
      <c r="BD43" s="15">
        <v>4786.7747673999993</v>
      </c>
      <c r="BE43" s="15">
        <v>5061.5132395999999</v>
      </c>
      <c r="BF43" s="15">
        <v>5336.2517117999996</v>
      </c>
      <c r="BG43" s="15">
        <v>5610.9901840000002</v>
      </c>
      <c r="BH43" s="15">
        <v>5885.7286561999999</v>
      </c>
      <c r="BI43" s="15">
        <v>6160.4671283999996</v>
      </c>
      <c r="BJ43" s="15">
        <v>6435.2056005999984</v>
      </c>
      <c r="BK43" s="15" t="s">
        <v>37</v>
      </c>
      <c r="BL43" s="15">
        <v>10359.2709942</v>
      </c>
      <c r="BM43" s="15">
        <v>6912.9402108000004</v>
      </c>
      <c r="BN43" s="15">
        <v>5764.163282999999</v>
      </c>
      <c r="BO43" s="15">
        <v>4615.3863551999975</v>
      </c>
      <c r="BP43" s="15">
        <v>4207.78</v>
      </c>
      <c r="BQ43" s="15">
        <v>4207.78</v>
      </c>
      <c r="BR43" s="15">
        <v>4207.78</v>
      </c>
      <c r="BS43" s="15">
        <v>4207.78</v>
      </c>
      <c r="BT43" s="15">
        <v>4207.78</v>
      </c>
      <c r="BU43" s="15">
        <v>4207.78</v>
      </c>
      <c r="BV43" s="15">
        <v>4207.78</v>
      </c>
      <c r="BW43" s="15">
        <v>1081.78</v>
      </c>
      <c r="BX43" s="15">
        <v>1081.78</v>
      </c>
      <c r="BY43" s="15">
        <v>1081.78</v>
      </c>
      <c r="BZ43" s="15">
        <v>1081.78</v>
      </c>
      <c r="CA43" s="15">
        <v>1081.78</v>
      </c>
      <c r="CB43" s="15">
        <v>1081.78</v>
      </c>
      <c r="CC43" s="15">
        <v>1081.78</v>
      </c>
      <c r="CD43" s="15">
        <v>1081.78</v>
      </c>
      <c r="CE43" s="15">
        <v>1081.78</v>
      </c>
      <c r="CF43" s="15">
        <v>1081.78</v>
      </c>
      <c r="CG43" s="15">
        <v>1081.78</v>
      </c>
      <c r="CH43" s="2" t="s">
        <v>37</v>
      </c>
      <c r="CI43" s="2">
        <v>18487.002779999999</v>
      </c>
      <c r="CJ43" s="2">
        <v>18487.002779999999</v>
      </c>
      <c r="CK43" s="2">
        <v>18487.002779999999</v>
      </c>
      <c r="CL43" s="2">
        <v>18861.654876000001</v>
      </c>
      <c r="CM43" s="2">
        <v>19846.705706999997</v>
      </c>
      <c r="CN43" s="2">
        <v>20831.756538000001</v>
      </c>
      <c r="CO43" s="2">
        <v>21816.807368999998</v>
      </c>
      <c r="CP43" s="2">
        <v>22801.858200000002</v>
      </c>
      <c r="CQ43" s="2">
        <v>23786.909030999999</v>
      </c>
      <c r="CR43" s="2">
        <v>24771.959862</v>
      </c>
      <c r="CS43" s="2">
        <v>25757.010693</v>
      </c>
      <c r="CT43" s="15">
        <v>2000</v>
      </c>
      <c r="CU43" s="15">
        <v>2000</v>
      </c>
      <c r="CV43" s="15">
        <v>2000</v>
      </c>
      <c r="CW43" s="15">
        <v>2000</v>
      </c>
      <c r="CX43" s="15">
        <v>2000</v>
      </c>
      <c r="CY43" s="15">
        <v>2000</v>
      </c>
      <c r="CZ43" s="15">
        <v>2000</v>
      </c>
      <c r="DA43" s="15">
        <v>2000</v>
      </c>
      <c r="DB43" s="15">
        <v>2000</v>
      </c>
      <c r="DC43" s="15">
        <v>2000</v>
      </c>
      <c r="DD43" s="15">
        <v>2000</v>
      </c>
      <c r="DE43" s="15">
        <v>1500</v>
      </c>
      <c r="DF43" s="15">
        <v>1500</v>
      </c>
      <c r="DG43" s="15">
        <v>1500</v>
      </c>
      <c r="DH43" s="15">
        <v>1500</v>
      </c>
      <c r="DI43" s="15">
        <v>1500</v>
      </c>
      <c r="DJ43" s="15">
        <v>1500</v>
      </c>
      <c r="DK43" s="15">
        <v>1500</v>
      </c>
      <c r="DL43" s="15">
        <v>1500</v>
      </c>
      <c r="DM43" s="15">
        <v>1500</v>
      </c>
      <c r="DN43" s="15">
        <v>1500</v>
      </c>
      <c r="DO43" s="15">
        <v>1500</v>
      </c>
    </row>
    <row r="44" spans="1:119" ht="15" hidden="1" customHeight="1" x14ac:dyDescent="0.25">
      <c r="Z44" s="11"/>
    </row>
    <row r="45" spans="1:119" hidden="1" x14ac:dyDescent="0.25"/>
    <row r="46" spans="1:119" hidden="1" x14ac:dyDescent="0.25"/>
    <row r="47" spans="1:119" hidden="1" x14ac:dyDescent="0.25"/>
    <row r="48" spans="1:119" hidden="1" x14ac:dyDescent="0.25"/>
    <row r="49" spans="13:14" hidden="1" x14ac:dyDescent="0.25"/>
    <row r="50" spans="13:14" hidden="1" x14ac:dyDescent="0.25"/>
    <row r="51" spans="13:14" hidden="1" x14ac:dyDescent="0.25"/>
    <row r="52" spans="13:14" hidden="1" x14ac:dyDescent="0.25"/>
    <row r="53" spans="13:14" hidden="1" x14ac:dyDescent="0.25"/>
    <row r="54" spans="13:14" hidden="1" x14ac:dyDescent="0.25"/>
    <row r="55" spans="13:14" hidden="1" x14ac:dyDescent="0.25"/>
    <row r="56" spans="13:14" hidden="1" x14ac:dyDescent="0.25"/>
    <row r="57" spans="13:14" hidden="1" x14ac:dyDescent="0.25"/>
    <row r="58" spans="13:14" hidden="1" x14ac:dyDescent="0.25"/>
    <row r="59" spans="13:14" hidden="1" x14ac:dyDescent="0.25"/>
    <row r="60" spans="13:14" hidden="1" x14ac:dyDescent="0.25"/>
    <row r="61" spans="13:14" hidden="1" x14ac:dyDescent="0.25"/>
    <row r="62" spans="13:14" hidden="1" x14ac:dyDescent="0.25">
      <c r="M62" s="2" t="s">
        <v>117</v>
      </c>
      <c r="N62" s="17">
        <f>Q71-P71</f>
        <v>3912.9936799999996</v>
      </c>
    </row>
    <row r="63" spans="13:14" hidden="1" x14ac:dyDescent="0.25">
      <c r="N63" s="17">
        <f>Q71*100/P71-100</f>
        <v>21.166187545734758</v>
      </c>
    </row>
    <row r="64" spans="13:14" hidden="1" x14ac:dyDescent="0.25"/>
    <row r="65" spans="2:22" hidden="1" x14ac:dyDescent="0.25"/>
    <row r="66" spans="2:22" hidden="1" x14ac:dyDescent="0.25">
      <c r="N66" s="2" t="s">
        <v>116</v>
      </c>
    </row>
    <row r="67" spans="2:22" hidden="1" x14ac:dyDescent="0.25">
      <c r="N67" s="2">
        <f>INDEX(CT6:DD43,Y6,E71)</f>
        <v>2000</v>
      </c>
    </row>
    <row r="68" spans="2:22" hidden="1" x14ac:dyDescent="0.25">
      <c r="N68" s="2">
        <f>INDEX(DE6:DO43,Y6,E71)</f>
        <v>1500</v>
      </c>
    </row>
    <row r="69" spans="2:22" hidden="1" x14ac:dyDescent="0.25"/>
    <row r="70" spans="2:22" hidden="1" x14ac:dyDescent="0.25">
      <c r="H70" s="12">
        <v>0</v>
      </c>
      <c r="I70" s="12" t="s">
        <v>52</v>
      </c>
      <c r="P70" s="2" t="s">
        <v>114</v>
      </c>
      <c r="Q70" s="2" t="s">
        <v>115</v>
      </c>
    </row>
    <row r="71" spans="2:22" ht="18.75" hidden="1" x14ac:dyDescent="0.3">
      <c r="B71" s="12"/>
      <c r="C71" s="12"/>
      <c r="D71" s="12"/>
      <c r="E71" s="3">
        <f>IF(E4=0,1,IF(E4=30,2,IF(E4=40,3,IF(E4=50,4,IF(E4=60,5,IF(E4=70,6,IF(E4=80,7,IF(E4=90,8,IF(E4=100,9,IF(E4=110,10,IF(E4=120,11)))))))))))</f>
        <v>4</v>
      </c>
      <c r="F71" s="1" t="s">
        <v>50</v>
      </c>
      <c r="H71" s="12">
        <v>30</v>
      </c>
      <c r="I71" s="12" t="s">
        <v>79</v>
      </c>
      <c r="P71" s="20">
        <f>INDEX(CI6:CS43,Y6,E71)</f>
        <v>18487.002779999999</v>
      </c>
      <c r="Q71" s="17">
        <f>INDEX(AB6:AL33,Y6,E71)</f>
        <v>22399.996459999998</v>
      </c>
      <c r="T71" s="4">
        <f>INDEX(BL6:BV33,Y6,E71)-INDEX(BW6:CG33,Y6,E71)</f>
        <v>5137.5143360000002</v>
      </c>
      <c r="U71" s="2" t="s">
        <v>104</v>
      </c>
    </row>
    <row r="72" spans="2:22" ht="18.75" hidden="1" x14ac:dyDescent="0.3">
      <c r="B72" s="13" t="s">
        <v>0</v>
      </c>
      <c r="C72" s="12" t="s">
        <v>51</v>
      </c>
      <c r="D72" s="12"/>
      <c r="E72" s="12"/>
      <c r="H72" s="12">
        <v>40</v>
      </c>
      <c r="I72" s="12" t="s">
        <v>56</v>
      </c>
      <c r="T72" s="4">
        <f>INDEX(AB6:AL33,Y6,E71)-L12</f>
        <v>22399.996459999998</v>
      </c>
      <c r="U72" s="2" t="s">
        <v>106</v>
      </c>
    </row>
    <row r="73" spans="2:22" ht="18.75" hidden="1" x14ac:dyDescent="0.3">
      <c r="B73" s="12" t="s">
        <v>1</v>
      </c>
      <c r="C73" s="12" t="s">
        <v>53</v>
      </c>
      <c r="D73" s="12"/>
      <c r="E73" s="12"/>
      <c r="H73" s="14">
        <v>50</v>
      </c>
      <c r="I73" s="12" t="s">
        <v>59</v>
      </c>
      <c r="T73" s="4">
        <f>INDEX(BL6:BV33,Y6,E71)</f>
        <v>6219.2943359999999</v>
      </c>
      <c r="U73" s="2" t="s">
        <v>105</v>
      </c>
    </row>
    <row r="74" spans="2:22" hidden="1" x14ac:dyDescent="0.25">
      <c r="B74" s="12" t="s">
        <v>54</v>
      </c>
      <c r="C74" s="12" t="s">
        <v>55</v>
      </c>
      <c r="D74" s="12"/>
      <c r="E74" s="12"/>
      <c r="H74" s="14">
        <v>60</v>
      </c>
      <c r="I74" s="12" t="s">
        <v>62</v>
      </c>
      <c r="T74" s="15">
        <f>T73*100/T72</f>
        <v>27.764711244958832</v>
      </c>
      <c r="U74" s="2" t="s">
        <v>105</v>
      </c>
    </row>
    <row r="75" spans="2:22" hidden="1" x14ac:dyDescent="0.25">
      <c r="B75" s="14" t="s">
        <v>57</v>
      </c>
      <c r="C75" s="12" t="s">
        <v>58</v>
      </c>
      <c r="D75" s="12"/>
      <c r="E75" s="12"/>
      <c r="H75" s="14">
        <v>70</v>
      </c>
      <c r="I75" s="12" t="s">
        <v>64</v>
      </c>
      <c r="T75" s="15">
        <f>T71*100/T72</f>
        <v>22.935335481744982</v>
      </c>
      <c r="U75" s="2" t="s">
        <v>104</v>
      </c>
    </row>
    <row r="76" spans="2:22" hidden="1" x14ac:dyDescent="0.25">
      <c r="B76" s="14" t="s">
        <v>60</v>
      </c>
      <c r="C76" s="12" t="s">
        <v>61</v>
      </c>
      <c r="D76" s="12"/>
      <c r="E76" s="12"/>
      <c r="H76" s="14">
        <v>80</v>
      </c>
      <c r="I76" s="12" t="s">
        <v>66</v>
      </c>
      <c r="M76" s="2" t="s">
        <v>76</v>
      </c>
      <c r="T76" s="2">
        <v>1</v>
      </c>
    </row>
    <row r="77" spans="2:22" hidden="1" x14ac:dyDescent="0.25">
      <c r="B77" s="14" t="s">
        <v>63</v>
      </c>
      <c r="C77" s="12"/>
      <c r="D77" s="12"/>
      <c r="E77" s="12"/>
      <c r="H77" s="14">
        <v>90</v>
      </c>
      <c r="I77" s="12" t="s">
        <v>68</v>
      </c>
      <c r="M77" s="16" t="s">
        <v>78</v>
      </c>
      <c r="T77" s="17">
        <f>INDEX(AB6:AL33,Y6,T76)-L12</f>
        <v>22399.996459999998</v>
      </c>
      <c r="U77" s="2" t="s">
        <v>107</v>
      </c>
    </row>
    <row r="78" spans="2:22" hidden="1" x14ac:dyDescent="0.25">
      <c r="B78" s="13" t="s">
        <v>0</v>
      </c>
      <c r="C78" s="14" t="s">
        <v>65</v>
      </c>
      <c r="D78" s="12"/>
      <c r="E78" s="12"/>
      <c r="H78" s="14">
        <v>100</v>
      </c>
      <c r="I78" s="12" t="s">
        <v>70</v>
      </c>
      <c r="M78" s="2" t="s">
        <v>77</v>
      </c>
      <c r="T78" s="15">
        <f>T72*100/T77-100</f>
        <v>0</v>
      </c>
    </row>
    <row r="79" spans="2:22" hidden="1" x14ac:dyDescent="0.25">
      <c r="B79" s="12" t="s">
        <v>1</v>
      </c>
      <c r="C79" s="14" t="s">
        <v>67</v>
      </c>
      <c r="D79" s="12"/>
      <c r="E79" s="12"/>
      <c r="H79" s="14">
        <v>110</v>
      </c>
      <c r="I79" s="12" t="s">
        <v>72</v>
      </c>
      <c r="T79" s="18">
        <f>22400-G10</f>
        <v>3.5400000015215483E-3</v>
      </c>
      <c r="U79" s="2" t="s">
        <v>108</v>
      </c>
    </row>
    <row r="80" spans="2:22" hidden="1" x14ac:dyDescent="0.25">
      <c r="B80" s="12" t="s">
        <v>54</v>
      </c>
      <c r="C80" s="12" t="s">
        <v>69</v>
      </c>
      <c r="D80" s="12"/>
      <c r="E80" s="12"/>
      <c r="H80" s="14">
        <v>120</v>
      </c>
      <c r="I80" s="14" t="s">
        <v>74</v>
      </c>
      <c r="T80" s="2" t="str">
        <f>CONCATENATE("¡Cobrás $ ",TEXT(V80,"#.###")," menos!")</f>
        <v>¡Cobrás $ 34.742 menos!</v>
      </c>
      <c r="U80" s="2" t="s">
        <v>109</v>
      </c>
      <c r="V80" s="5">
        <f>57142-$G$10</f>
        <v>34742.003540000005</v>
      </c>
    </row>
    <row r="81" spans="2:5" hidden="1" x14ac:dyDescent="0.25">
      <c r="B81" s="14" t="s">
        <v>57</v>
      </c>
      <c r="C81" s="12" t="s">
        <v>71</v>
      </c>
      <c r="D81" s="12"/>
      <c r="E81" s="12"/>
    </row>
    <row r="82" spans="2:5" hidden="1" x14ac:dyDescent="0.25">
      <c r="B82" s="14" t="s">
        <v>60</v>
      </c>
      <c r="C82" s="12" t="s">
        <v>73</v>
      </c>
      <c r="D82" s="12"/>
      <c r="E82" s="12"/>
    </row>
    <row r="83" spans="2:5" s="67" customFormat="1" hidden="1" x14ac:dyDescent="0.25"/>
    <row r="84" spans="2:5" s="67" customFormat="1" hidden="1" x14ac:dyDescent="0.25"/>
    <row r="85" spans="2:5" s="67" customFormat="1" hidden="1" x14ac:dyDescent="0.25"/>
    <row r="86" spans="2:5" s="67" customFormat="1" hidden="1" x14ac:dyDescent="0.25"/>
    <row r="87" spans="2:5" s="67" customFormat="1" hidden="1" x14ac:dyDescent="0.25"/>
    <row r="88" spans="2:5" s="67" customFormat="1" hidden="1" x14ac:dyDescent="0.25"/>
    <row r="89" spans="2:5" s="67" customFormat="1" hidden="1" x14ac:dyDescent="0.25"/>
    <row r="90" spans="2:5" s="67" customFormat="1" hidden="1" x14ac:dyDescent="0.25"/>
    <row r="91" spans="2:5" s="67" customFormat="1" hidden="1" x14ac:dyDescent="0.25"/>
    <row r="92" spans="2:5" s="67" customFormat="1" hidden="1" x14ac:dyDescent="0.25"/>
    <row r="93" spans="2:5" s="67" customFormat="1" hidden="1" x14ac:dyDescent="0.25"/>
    <row r="94" spans="2:5" s="67" customFormat="1" hidden="1" x14ac:dyDescent="0.25"/>
    <row r="95" spans="2:5" s="67" customFormat="1" hidden="1" x14ac:dyDescent="0.25"/>
    <row r="96" spans="2:5" s="67" customFormat="1" hidden="1" x14ac:dyDescent="0.25"/>
    <row r="97" s="67" customFormat="1" hidden="1" x14ac:dyDescent="0.25"/>
    <row r="98" s="67" customFormat="1" hidden="1" x14ac:dyDescent="0.25"/>
    <row r="99" s="67" customFormat="1" hidden="1" x14ac:dyDescent="0.25"/>
    <row r="100" s="67" customFormat="1" hidden="1" x14ac:dyDescent="0.25"/>
    <row r="101" s="67" customFormat="1" hidden="1" x14ac:dyDescent="0.25"/>
    <row r="102" s="67" customFormat="1" hidden="1" x14ac:dyDescent="0.25"/>
    <row r="103" s="67" customFormat="1" hidden="1" x14ac:dyDescent="0.25"/>
    <row r="104" s="67" customFormat="1" hidden="1" x14ac:dyDescent="0.25"/>
    <row r="105" s="67" customFormat="1" hidden="1" x14ac:dyDescent="0.25"/>
    <row r="106" s="67" customFormat="1" hidden="1" x14ac:dyDescent="0.25"/>
    <row r="107" s="67" customFormat="1" hidden="1" x14ac:dyDescent="0.25"/>
    <row r="108" s="67" customFormat="1" hidden="1" x14ac:dyDescent="0.25"/>
    <row r="109" s="67" customFormat="1" hidden="1" x14ac:dyDescent="0.25"/>
    <row r="110" s="67" customFormat="1" hidden="1" x14ac:dyDescent="0.25"/>
    <row r="111" s="67" customFormat="1" hidden="1" x14ac:dyDescent="0.25"/>
    <row r="112" s="67" customFormat="1" hidden="1" x14ac:dyDescent="0.25"/>
    <row r="113" s="67" customFormat="1" hidden="1" x14ac:dyDescent="0.25"/>
    <row r="114" s="67" customFormat="1" hidden="1" x14ac:dyDescent="0.25"/>
    <row r="115" s="67" customFormat="1" hidden="1" x14ac:dyDescent="0.25"/>
    <row r="116" s="67" customFormat="1" hidden="1" x14ac:dyDescent="0.25"/>
    <row r="117" s="67" customFormat="1" hidden="1" x14ac:dyDescent="0.25"/>
    <row r="118" s="67" customFormat="1" hidden="1" x14ac:dyDescent="0.25"/>
    <row r="119" s="67" customFormat="1" hidden="1" x14ac:dyDescent="0.25"/>
    <row r="120" s="67" customFormat="1" hidden="1" x14ac:dyDescent="0.25"/>
    <row r="121" s="67" customFormat="1" hidden="1" x14ac:dyDescent="0.25"/>
    <row r="122" s="67" customFormat="1" hidden="1" x14ac:dyDescent="0.25"/>
    <row r="123" s="67" customFormat="1" hidden="1" x14ac:dyDescent="0.25"/>
    <row r="124" s="67" customFormat="1" hidden="1" x14ac:dyDescent="0.25"/>
  </sheetData>
  <sheetProtection algorithmName="SHA-512" hashValue="RC4MfINccbFvMt9uUFSNzeWPOm7+W1apMKdJtLJOMueYDBUH2u0Sh3GP9h0m1T1UTbNSXP7oGy5Yu2qk3NsiWg==" saltValue="UDQDfQTTmGAvQE6fubYLFA==" spinCount="100000" sheet="1" objects="1" scenarios="1" selectLockedCells="1"/>
  <mergeCells count="31">
    <mergeCell ref="A83:XFD124"/>
    <mergeCell ref="A35:P39"/>
    <mergeCell ref="G10:J10"/>
    <mergeCell ref="C3:D3"/>
    <mergeCell ref="C4:D4"/>
    <mergeCell ref="A3:B5"/>
    <mergeCell ref="C10:F10"/>
    <mergeCell ref="I4:J4"/>
    <mergeCell ref="C5:J5"/>
    <mergeCell ref="C8:F8"/>
    <mergeCell ref="A34:P34"/>
    <mergeCell ref="A18:P18"/>
    <mergeCell ref="A33:P33"/>
    <mergeCell ref="A20:P20"/>
    <mergeCell ref="A16:P16"/>
    <mergeCell ref="K3:P10"/>
    <mergeCell ref="G8:J8"/>
    <mergeCell ref="A21:P32"/>
    <mergeCell ref="A19:P19"/>
    <mergeCell ref="B17:P17"/>
    <mergeCell ref="A1:P2"/>
    <mergeCell ref="L12:P13"/>
    <mergeCell ref="A12:K13"/>
    <mergeCell ref="G9:J9"/>
    <mergeCell ref="A14:P14"/>
    <mergeCell ref="C9:F9"/>
    <mergeCell ref="E3:J3"/>
    <mergeCell ref="E4:H4"/>
    <mergeCell ref="A15:P15"/>
    <mergeCell ref="A11:K11"/>
    <mergeCell ref="L11:P11"/>
  </mergeCells>
  <dataValidations count="4">
    <dataValidation type="decimal" allowBlank="1" showInputMessage="1" showErrorMessage="1" error="Ingrese un valor numérico entre 0 y 1.000.000_x000a_" promptTitle="Ingrese el monto" prompt="Para un cálculo exacto incluya el monto que le descuentan por Ganancias, obra social que no sea ObSBA, afiliación sindical, seguro de vida y/o cualquier otro descuento que no sea Jubilación (11 % y 2 %), Obra social (6 %) y Fondo Compensador (0,3 %)" sqref="L12">
      <formula1>0</formula1>
      <formula2>1000000</formula2>
    </dataValidation>
    <dataValidation allowBlank="1" showInputMessage="1" showErrorMessage="1" sqref="M77"/>
    <dataValidation type="list" allowBlank="1" showInputMessage="1" showErrorMessage="1" error="0 menos de 1 año de antigüedad, 30 para más de 1 año, 40 para más de 4, 50 para más de 7, 60 para más de 10, 70 para más de 12, 80 para más de 14, 90 para más de 16, 100 para más de 18, 110 para más de 20, 120 para más de 22 " sqref="E4:H4">
      <formula1>$H$70:$H$80</formula1>
    </dataValidation>
    <dataValidation type="list" allowBlank="1" showInputMessage="1" showErrorMessage="1" sqref="E3:J3">
      <formula1>$Z$6:$Z$43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Calculadora I,P,E,ASyAP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2019-03-22T15:08:12Z</dcterms:modified>
</cp:coreProperties>
</file>